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SB-DUR-005\Documents\direccion urgencias_apg\APG\RTA REQUERIMIENTOS\2025\Rta Proposición 591 2025\"/>
    </mc:Choice>
  </mc:AlternateContent>
  <bookViews>
    <workbookView xWindow="-120" yWindow="-120" windowWidth="29040" windowHeight="15720" activeTab="1"/>
  </bookViews>
  <sheets>
    <sheet name="2023" sheetId="2" r:id="rId1"/>
    <sheet name="2024" sheetId="3" r:id="rId2"/>
    <sheet name="2025" sheetId="1" r:id="rId3"/>
  </sheets>
  <definedNames>
    <definedName name="_xlnm._FilterDatabase" localSheetId="0" hidden="1">'2023'!$A$7:$AK$20</definedName>
    <definedName name="_xlnm._FilterDatabase" localSheetId="1" hidden="1">'2024'!$A$7:$AK$20</definedName>
    <definedName name="_xlnm._FilterDatabase" localSheetId="2" hidden="1">'2025'!$A$7:$AK$16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J43" i="3" l="1"/>
  <c r="AG43" i="3"/>
  <c r="AD43" i="3"/>
  <c r="AE43" i="3" s="1"/>
  <c r="AA43" i="3"/>
  <c r="X43" i="3"/>
  <c r="U43" i="3"/>
  <c r="R43" i="3"/>
  <c r="O43" i="3"/>
  <c r="L43" i="3"/>
  <c r="I43" i="3"/>
  <c r="F43" i="3"/>
  <c r="C43" i="3"/>
  <c r="AI41" i="3"/>
  <c r="AK43" i="3" s="1"/>
  <c r="AF41" i="3"/>
  <c r="Z41" i="3"/>
  <c r="W41" i="3"/>
  <c r="T41" i="3"/>
  <c r="Q41" i="3"/>
  <c r="N41" i="3"/>
  <c r="K41" i="3"/>
  <c r="H41" i="3"/>
  <c r="E41" i="3"/>
  <c r="B41" i="3"/>
  <c r="AK40" i="3"/>
  <c r="AH40" i="3"/>
  <c r="AE40" i="3"/>
  <c r="AB40" i="3"/>
  <c r="Y40" i="3"/>
  <c r="T40" i="3"/>
  <c r="Q40" i="3"/>
  <c r="N40" i="3"/>
  <c r="K40" i="3"/>
  <c r="H40" i="3"/>
  <c r="E40" i="3"/>
  <c r="B40" i="3"/>
  <c r="AK39" i="3"/>
  <c r="AH39" i="3"/>
  <c r="AE39" i="3"/>
  <c r="AB39" i="3"/>
  <c r="Y39" i="3"/>
  <c r="T39" i="3"/>
  <c r="Q39" i="3"/>
  <c r="N39" i="3"/>
  <c r="K39" i="3"/>
  <c r="H39" i="3"/>
  <c r="E39" i="3"/>
  <c r="B39" i="3"/>
  <c r="AK38" i="3"/>
  <c r="AH38" i="3"/>
  <c r="AE38" i="3"/>
  <c r="AB38" i="3"/>
  <c r="Y38" i="3"/>
  <c r="T38" i="3"/>
  <c r="Q38" i="3"/>
  <c r="N38" i="3"/>
  <c r="K38" i="3"/>
  <c r="H38" i="3"/>
  <c r="E38" i="3"/>
  <c r="B38" i="3"/>
  <c r="AK37" i="3"/>
  <c r="AH37" i="3"/>
  <c r="AE37" i="3"/>
  <c r="AB37" i="3"/>
  <c r="Y37" i="3"/>
  <c r="T37" i="3"/>
  <c r="Q37" i="3"/>
  <c r="N37" i="3"/>
  <c r="K37" i="3"/>
  <c r="H37" i="3"/>
  <c r="E37" i="3"/>
  <c r="B37" i="3"/>
  <c r="AK36" i="3"/>
  <c r="AH36" i="3"/>
  <c r="AE36" i="3"/>
  <c r="AB36" i="3"/>
  <c r="Y36" i="3"/>
  <c r="T36" i="3"/>
  <c r="Q36" i="3"/>
  <c r="N36" i="3"/>
  <c r="K36" i="3"/>
  <c r="H36" i="3"/>
  <c r="E36" i="3"/>
  <c r="B36" i="3"/>
  <c r="AK35" i="3"/>
  <c r="AH35" i="3"/>
  <c r="AE35" i="3"/>
  <c r="AB35" i="3"/>
  <c r="Y35" i="3"/>
  <c r="T35" i="3"/>
  <c r="Q35" i="3"/>
  <c r="N35" i="3"/>
  <c r="K35" i="3"/>
  <c r="H35" i="3"/>
  <c r="E35" i="3"/>
  <c r="B35" i="3"/>
  <c r="AK34" i="3"/>
  <c r="AH34" i="3"/>
  <c r="AE34" i="3"/>
  <c r="AB34" i="3"/>
  <c r="Y34" i="3"/>
  <c r="T34" i="3"/>
  <c r="Q34" i="3"/>
  <c r="N34" i="3"/>
  <c r="K34" i="3"/>
  <c r="H34" i="3"/>
  <c r="E34" i="3"/>
  <c r="B34" i="3"/>
  <c r="AK33" i="3"/>
  <c r="AH33" i="3"/>
  <c r="AE33" i="3"/>
  <c r="AB33" i="3"/>
  <c r="Y33" i="3"/>
  <c r="T33" i="3"/>
  <c r="Q33" i="3"/>
  <c r="N33" i="3"/>
  <c r="K33" i="3"/>
  <c r="H33" i="3"/>
  <c r="E33" i="3"/>
  <c r="B33" i="3"/>
  <c r="AK32" i="3"/>
  <c r="AH32" i="3"/>
  <c r="AE32" i="3"/>
  <c r="AB32" i="3"/>
  <c r="Y32" i="3"/>
  <c r="T32" i="3"/>
  <c r="T43" i="3" s="1"/>
  <c r="V43" i="3" s="1"/>
  <c r="Q32" i="3"/>
  <c r="Q43" i="3" s="1"/>
  <c r="S43" i="3" s="1"/>
  <c r="N32" i="3"/>
  <c r="N43" i="3" s="1"/>
  <c r="K32" i="3"/>
  <c r="H32" i="3"/>
  <c r="H43" i="3" s="1"/>
  <c r="E32" i="3"/>
  <c r="B32" i="3"/>
  <c r="B43" i="3" s="1"/>
  <c r="AJ22" i="3"/>
  <c r="AK22" i="3" s="1"/>
  <c r="AG22" i="3"/>
  <c r="AH22" i="3" s="1"/>
  <c r="AE22" i="3"/>
  <c r="AD22" i="3"/>
  <c r="AA22" i="3"/>
  <c r="AB22" i="3" s="1"/>
  <c r="X22" i="3"/>
  <c r="Y22" i="3" s="1"/>
  <c r="U22" i="3"/>
  <c r="R22" i="3"/>
  <c r="O22" i="3"/>
  <c r="L22" i="3"/>
  <c r="I22" i="3"/>
  <c r="F22" i="3"/>
  <c r="C22" i="3"/>
  <c r="Z20" i="3"/>
  <c r="T20" i="3"/>
  <c r="Q20" i="3"/>
  <c r="N20" i="3"/>
  <c r="K20" i="3"/>
  <c r="H20" i="3"/>
  <c r="E20" i="3"/>
  <c r="B20" i="3"/>
  <c r="Z19" i="3"/>
  <c r="T19" i="3"/>
  <c r="Q19" i="3"/>
  <c r="N19" i="3"/>
  <c r="K19" i="3"/>
  <c r="H19" i="3"/>
  <c r="E19" i="3"/>
  <c r="B19" i="3"/>
  <c r="Z18" i="3"/>
  <c r="T18" i="3"/>
  <c r="Q18" i="3"/>
  <c r="N18" i="3"/>
  <c r="K18" i="3"/>
  <c r="H18" i="3"/>
  <c r="E18" i="3"/>
  <c r="B18" i="3"/>
  <c r="AK17" i="3"/>
  <c r="AH17" i="3"/>
  <c r="AE17" i="3"/>
  <c r="AB17" i="3"/>
  <c r="Y17" i="3"/>
  <c r="T17" i="3"/>
  <c r="Q17" i="3"/>
  <c r="N17" i="3"/>
  <c r="K17" i="3"/>
  <c r="H17" i="3"/>
  <c r="E17" i="3"/>
  <c r="B17" i="3"/>
  <c r="AK16" i="3"/>
  <c r="AH16" i="3"/>
  <c r="AE16" i="3"/>
  <c r="AB16" i="3"/>
  <c r="Y16" i="3"/>
  <c r="T16" i="3"/>
  <c r="Q16" i="3"/>
  <c r="N16" i="3"/>
  <c r="K16" i="3"/>
  <c r="H16" i="3"/>
  <c r="E16" i="3"/>
  <c r="B16" i="3"/>
  <c r="AK15" i="3"/>
  <c r="AH15" i="3"/>
  <c r="AE15" i="3"/>
  <c r="AB15" i="3"/>
  <c r="Y15" i="3"/>
  <c r="T15" i="3"/>
  <c r="Q15" i="3"/>
  <c r="N15" i="3"/>
  <c r="K15" i="3"/>
  <c r="H15" i="3"/>
  <c r="E15" i="3"/>
  <c r="B15" i="3"/>
  <c r="AK14" i="3"/>
  <c r="AH14" i="3"/>
  <c r="AE14" i="3"/>
  <c r="AB14" i="3"/>
  <c r="Y14" i="3"/>
  <c r="T14" i="3"/>
  <c r="Q14" i="3"/>
  <c r="N14" i="3"/>
  <c r="K14" i="3"/>
  <c r="H14" i="3"/>
  <c r="E14" i="3"/>
  <c r="B14" i="3"/>
  <c r="AK13" i="3"/>
  <c r="AH13" i="3"/>
  <c r="AE13" i="3"/>
  <c r="AB13" i="3"/>
  <c r="Y13" i="3"/>
  <c r="T13" i="3"/>
  <c r="Q13" i="3"/>
  <c r="N13" i="3"/>
  <c r="K13" i="3"/>
  <c r="H13" i="3"/>
  <c r="E13" i="3"/>
  <c r="B13" i="3"/>
  <c r="AK12" i="3"/>
  <c r="AH12" i="3"/>
  <c r="AE12" i="3"/>
  <c r="AB12" i="3"/>
  <c r="Y12" i="3"/>
  <c r="T12" i="3"/>
  <c r="Q12" i="3"/>
  <c r="N12" i="3"/>
  <c r="K12" i="3"/>
  <c r="H12" i="3"/>
  <c r="E12" i="3"/>
  <c r="B12" i="3"/>
  <c r="AK11" i="3"/>
  <c r="AH11" i="3"/>
  <c r="AE11" i="3"/>
  <c r="AB11" i="3"/>
  <c r="Y11" i="3"/>
  <c r="T11" i="3"/>
  <c r="Q11" i="3"/>
  <c r="N11" i="3"/>
  <c r="K11" i="3"/>
  <c r="H11" i="3"/>
  <c r="E11" i="3"/>
  <c r="B11" i="3"/>
  <c r="AK10" i="3"/>
  <c r="AH10" i="3"/>
  <c r="AE10" i="3"/>
  <c r="AB10" i="3"/>
  <c r="Y10" i="3"/>
  <c r="T10" i="3"/>
  <c r="Q10" i="3"/>
  <c r="N10" i="3"/>
  <c r="K10" i="3"/>
  <c r="H10" i="3"/>
  <c r="E10" i="3"/>
  <c r="B10" i="3"/>
  <c r="AK9" i="3"/>
  <c r="AH9" i="3"/>
  <c r="AE9" i="3"/>
  <c r="AB9" i="3"/>
  <c r="Y9" i="3"/>
  <c r="T9" i="3"/>
  <c r="Q9" i="3"/>
  <c r="N9" i="3"/>
  <c r="K9" i="3"/>
  <c r="K22" i="3" s="1"/>
  <c r="M22" i="3" s="1"/>
  <c r="H9" i="3"/>
  <c r="E9" i="3"/>
  <c r="B9" i="3"/>
  <c r="Q22" i="3" l="1"/>
  <c r="S22" i="3" s="1"/>
  <c r="P43" i="3"/>
  <c r="E22" i="3"/>
  <c r="G22" i="3" s="1"/>
  <c r="N22" i="3"/>
  <c r="P22" i="3" s="1"/>
  <c r="K43" i="3"/>
  <c r="M43" i="3" s="1"/>
  <c r="T22" i="3"/>
  <c r="V22" i="3" s="1"/>
  <c r="E43" i="3"/>
  <c r="G43" i="3" s="1"/>
  <c r="J43" i="3"/>
  <c r="H22" i="3"/>
  <c r="J22" i="3" s="1"/>
  <c r="Y43" i="3"/>
  <c r="AB43" i="3"/>
  <c r="AH43" i="3"/>
  <c r="B22" i="3"/>
  <c r="D43" i="3"/>
  <c r="D22" i="3"/>
  <c r="AJ43" i="2" l="1"/>
  <c r="AG43" i="2"/>
  <c r="AD43" i="2"/>
  <c r="AA43" i="2"/>
  <c r="X43" i="2"/>
  <c r="U43" i="2"/>
  <c r="R43" i="2"/>
  <c r="O43" i="2"/>
  <c r="L43" i="2"/>
  <c r="I43" i="2"/>
  <c r="F43" i="2"/>
  <c r="C43" i="2"/>
  <c r="AI41" i="2"/>
  <c r="AF41" i="2"/>
  <c r="AC41" i="2"/>
  <c r="Z41" i="2"/>
  <c r="W41" i="2"/>
  <c r="T41" i="2"/>
  <c r="Q41" i="2"/>
  <c r="N41" i="2"/>
  <c r="K41" i="2"/>
  <c r="H41" i="2"/>
  <c r="E41" i="2"/>
  <c r="B41" i="2"/>
  <c r="AI40" i="2"/>
  <c r="AF40" i="2"/>
  <c r="AC40" i="2"/>
  <c r="Z40" i="2"/>
  <c r="W40" i="2"/>
  <c r="T40" i="2"/>
  <c r="Q40" i="2"/>
  <c r="N40" i="2"/>
  <c r="K40" i="2"/>
  <c r="H40" i="2"/>
  <c r="E40" i="2"/>
  <c r="B40" i="2"/>
  <c r="AI39" i="2"/>
  <c r="AF39" i="2"/>
  <c r="AC39" i="2"/>
  <c r="Z39" i="2"/>
  <c r="W39" i="2"/>
  <c r="T39" i="2"/>
  <c r="Q39" i="2"/>
  <c r="N39" i="2"/>
  <c r="K39" i="2"/>
  <c r="H39" i="2"/>
  <c r="E39" i="2"/>
  <c r="B39" i="2"/>
  <c r="AI38" i="2"/>
  <c r="AF38" i="2"/>
  <c r="AC38" i="2"/>
  <c r="Z38" i="2"/>
  <c r="W38" i="2"/>
  <c r="T38" i="2"/>
  <c r="Q38" i="2"/>
  <c r="N38" i="2"/>
  <c r="K38" i="2"/>
  <c r="H38" i="2"/>
  <c r="E38" i="2"/>
  <c r="B38" i="2"/>
  <c r="AI37" i="2"/>
  <c r="AF37" i="2"/>
  <c r="AC37" i="2"/>
  <c r="Z37" i="2"/>
  <c r="W37" i="2"/>
  <c r="T37" i="2"/>
  <c r="Q37" i="2"/>
  <c r="N37" i="2"/>
  <c r="K37" i="2"/>
  <c r="H37" i="2"/>
  <c r="E37" i="2"/>
  <c r="B37" i="2"/>
  <c r="AI36" i="2"/>
  <c r="AF36" i="2"/>
  <c r="AC36" i="2"/>
  <c r="Z36" i="2"/>
  <c r="W36" i="2"/>
  <c r="T36" i="2"/>
  <c r="Q36" i="2"/>
  <c r="N36" i="2"/>
  <c r="K36" i="2"/>
  <c r="H36" i="2"/>
  <c r="E36" i="2"/>
  <c r="B36" i="2"/>
  <c r="AI35" i="2"/>
  <c r="AF35" i="2"/>
  <c r="AC35" i="2"/>
  <c r="Z35" i="2"/>
  <c r="W35" i="2"/>
  <c r="T35" i="2"/>
  <c r="Q35" i="2"/>
  <c r="N35" i="2"/>
  <c r="K35" i="2"/>
  <c r="H35" i="2"/>
  <c r="E35" i="2"/>
  <c r="B35" i="2"/>
  <c r="AI34" i="2"/>
  <c r="AF34" i="2"/>
  <c r="AC34" i="2"/>
  <c r="Z34" i="2"/>
  <c r="W34" i="2"/>
  <c r="T34" i="2"/>
  <c r="Q34" i="2"/>
  <c r="N34" i="2"/>
  <c r="K34" i="2"/>
  <c r="H34" i="2"/>
  <c r="E34" i="2"/>
  <c r="B34" i="2"/>
  <c r="AI33" i="2"/>
  <c r="AF33" i="2"/>
  <c r="AC33" i="2"/>
  <c r="Z33" i="2"/>
  <c r="W33" i="2"/>
  <c r="T33" i="2"/>
  <c r="Q33" i="2"/>
  <c r="N33" i="2"/>
  <c r="K33" i="2"/>
  <c r="H33" i="2"/>
  <c r="E33" i="2"/>
  <c r="B33" i="2"/>
  <c r="AI32" i="2"/>
  <c r="AF32" i="2"/>
  <c r="AC32" i="2"/>
  <c r="Z32" i="2"/>
  <c r="W32" i="2"/>
  <c r="T32" i="2"/>
  <c r="Q32" i="2"/>
  <c r="N32" i="2"/>
  <c r="K32" i="2"/>
  <c r="H32" i="2"/>
  <c r="E32" i="2"/>
  <c r="B32" i="2"/>
  <c r="AJ22" i="2"/>
  <c r="AG22" i="2"/>
  <c r="AD22" i="2"/>
  <c r="AA22" i="2"/>
  <c r="X22" i="2"/>
  <c r="U22" i="2"/>
  <c r="R22" i="2"/>
  <c r="O22" i="2"/>
  <c r="L22" i="2"/>
  <c r="I22" i="2"/>
  <c r="F22" i="2"/>
  <c r="C22" i="2"/>
  <c r="AI20" i="2"/>
  <c r="AF20" i="2"/>
  <c r="AC20" i="2"/>
  <c r="Z20" i="2"/>
  <c r="W20" i="2"/>
  <c r="T20" i="2"/>
  <c r="Q20" i="2"/>
  <c r="N20" i="2"/>
  <c r="K20" i="2"/>
  <c r="H20" i="2"/>
  <c r="E20" i="2"/>
  <c r="B20" i="2"/>
  <c r="AI19" i="2"/>
  <c r="AF19" i="2"/>
  <c r="AC19" i="2"/>
  <c r="Z19" i="2"/>
  <c r="W19" i="2"/>
  <c r="T19" i="2"/>
  <c r="Q19" i="2"/>
  <c r="N19" i="2"/>
  <c r="K19" i="2"/>
  <c r="H19" i="2"/>
  <c r="E19" i="2"/>
  <c r="B19" i="2"/>
  <c r="AI18" i="2"/>
  <c r="AF18" i="2"/>
  <c r="AC18" i="2"/>
  <c r="Z18" i="2"/>
  <c r="W18" i="2"/>
  <c r="T18" i="2"/>
  <c r="Q18" i="2"/>
  <c r="N18" i="2"/>
  <c r="K18" i="2"/>
  <c r="H18" i="2"/>
  <c r="E18" i="2"/>
  <c r="B18" i="2"/>
  <c r="AI17" i="2"/>
  <c r="AF17" i="2"/>
  <c r="AC17" i="2"/>
  <c r="Z17" i="2"/>
  <c r="W17" i="2"/>
  <c r="T17" i="2"/>
  <c r="Q17" i="2"/>
  <c r="N17" i="2"/>
  <c r="K17" i="2"/>
  <c r="H17" i="2"/>
  <c r="E17" i="2"/>
  <c r="B17" i="2"/>
  <c r="AI16" i="2"/>
  <c r="AF16" i="2"/>
  <c r="AC16" i="2"/>
  <c r="Z16" i="2"/>
  <c r="W16" i="2"/>
  <c r="T16" i="2"/>
  <c r="Q16" i="2"/>
  <c r="N16" i="2"/>
  <c r="K16" i="2"/>
  <c r="H16" i="2"/>
  <c r="E16" i="2"/>
  <c r="B16" i="2"/>
  <c r="AI15" i="2"/>
  <c r="AF15" i="2"/>
  <c r="AC15" i="2"/>
  <c r="Z15" i="2"/>
  <c r="W15" i="2"/>
  <c r="T15" i="2"/>
  <c r="Q15" i="2"/>
  <c r="N15" i="2"/>
  <c r="K15" i="2"/>
  <c r="H15" i="2"/>
  <c r="E15" i="2"/>
  <c r="B15" i="2"/>
  <c r="AI14" i="2"/>
  <c r="AF14" i="2"/>
  <c r="AC14" i="2"/>
  <c r="Z14" i="2"/>
  <c r="W14" i="2"/>
  <c r="T14" i="2"/>
  <c r="Q14" i="2"/>
  <c r="N14" i="2"/>
  <c r="K14" i="2"/>
  <c r="H14" i="2"/>
  <c r="E14" i="2"/>
  <c r="B14" i="2"/>
  <c r="AI13" i="2"/>
  <c r="AF13" i="2"/>
  <c r="AC13" i="2"/>
  <c r="Z13" i="2"/>
  <c r="W13" i="2"/>
  <c r="T13" i="2"/>
  <c r="Q13" i="2"/>
  <c r="N13" i="2"/>
  <c r="K13" i="2"/>
  <c r="H13" i="2"/>
  <c r="E13" i="2"/>
  <c r="B13" i="2"/>
  <c r="AI12" i="2"/>
  <c r="AF12" i="2"/>
  <c r="AC12" i="2"/>
  <c r="Z12" i="2"/>
  <c r="W12" i="2"/>
  <c r="T12" i="2"/>
  <c r="Q12" i="2"/>
  <c r="N12" i="2"/>
  <c r="K12" i="2"/>
  <c r="H12" i="2"/>
  <c r="E12" i="2"/>
  <c r="B12" i="2"/>
  <c r="AI11" i="2"/>
  <c r="AF11" i="2"/>
  <c r="AC11" i="2"/>
  <c r="Z11" i="2"/>
  <c r="W11" i="2"/>
  <c r="T11" i="2"/>
  <c r="Q11" i="2"/>
  <c r="N11" i="2"/>
  <c r="K11" i="2"/>
  <c r="H11" i="2"/>
  <c r="E11" i="2"/>
  <c r="B11" i="2"/>
  <c r="AI10" i="2"/>
  <c r="AF10" i="2"/>
  <c r="AC10" i="2"/>
  <c r="Z10" i="2"/>
  <c r="W10" i="2"/>
  <c r="T10" i="2"/>
  <c r="Q10" i="2"/>
  <c r="N10" i="2"/>
  <c r="K10" i="2"/>
  <c r="H10" i="2"/>
  <c r="E10" i="2"/>
  <c r="B10" i="2"/>
  <c r="AI9" i="2"/>
  <c r="AF9" i="2"/>
  <c r="AC9" i="2"/>
  <c r="Z9" i="2"/>
  <c r="W9" i="2"/>
  <c r="T9" i="2"/>
  <c r="Q9" i="2"/>
  <c r="N9" i="2"/>
  <c r="K9" i="2"/>
  <c r="H9" i="2"/>
  <c r="E9" i="2"/>
  <c r="B9" i="2"/>
  <c r="E43" i="2" l="1"/>
  <c r="G43" i="2" s="1"/>
  <c r="AF22" i="2"/>
  <c r="AH22" i="2" s="1"/>
  <c r="H43" i="2"/>
  <c r="J43" i="2" s="1"/>
  <c r="H22" i="2"/>
  <c r="J22" i="2" s="1"/>
  <c r="Q43" i="2"/>
  <c r="S43" i="2" s="1"/>
  <c r="Z43" i="2"/>
  <c r="AB43" i="2" s="1"/>
  <c r="AF43" i="2"/>
  <c r="AH43" i="2" s="1"/>
  <c r="Q22" i="2"/>
  <c r="S22" i="2" s="1"/>
  <c r="K43" i="2"/>
  <c r="M43" i="2" s="1"/>
  <c r="AI43" i="2"/>
  <c r="AK43" i="2" s="1"/>
  <c r="T22" i="2"/>
  <c r="V22" i="2" s="1"/>
  <c r="AI22" i="2"/>
  <c r="AK22" i="2" s="1"/>
  <c r="W22" i="2"/>
  <c r="Y22" i="2" s="1"/>
  <c r="N43" i="2"/>
  <c r="P43" i="2" s="1"/>
  <c r="T43" i="2"/>
  <c r="V43" i="2" s="1"/>
  <c r="AC22" i="2"/>
  <c r="AE22" i="2" s="1"/>
  <c r="W43" i="2"/>
  <c r="Y43" i="2" s="1"/>
  <c r="N22" i="2"/>
  <c r="P22" i="2" s="1"/>
  <c r="Z22" i="2"/>
  <c r="AB22" i="2" s="1"/>
  <c r="AC43" i="2"/>
  <c r="AE43" i="2" s="1"/>
  <c r="E22" i="2"/>
  <c r="G22" i="2" s="1"/>
  <c r="B43" i="2"/>
  <c r="D43" i="2" s="1"/>
  <c r="K22" i="2"/>
  <c r="M22" i="2" s="1"/>
  <c r="B22" i="2"/>
  <c r="D22" i="2" s="1"/>
  <c r="G37" i="1" l="1"/>
  <c r="C37" i="1"/>
  <c r="D37" i="1" s="1"/>
  <c r="G17" i="1"/>
  <c r="C17" i="1"/>
  <c r="D17" i="1" s="1"/>
  <c r="J29" i="1" l="1"/>
  <c r="J30" i="1"/>
  <c r="J31" i="1"/>
  <c r="J32" i="1"/>
  <c r="J33" i="1"/>
  <c r="J34" i="1"/>
  <c r="J35" i="1"/>
  <c r="J36" i="1"/>
  <c r="J28" i="1"/>
  <c r="J17" i="1"/>
  <c r="J9" i="1"/>
  <c r="J10" i="1"/>
  <c r="J11" i="1"/>
  <c r="J12" i="1"/>
  <c r="J13" i="1"/>
  <c r="J14" i="1"/>
  <c r="J15" i="1"/>
  <c r="J16" i="1"/>
  <c r="J8" i="1"/>
  <c r="G29" i="1"/>
  <c r="G30" i="1"/>
  <c r="G31" i="1"/>
  <c r="G32" i="1"/>
  <c r="G33" i="1"/>
  <c r="G34" i="1"/>
  <c r="G35" i="1"/>
  <c r="G36" i="1"/>
  <c r="G28" i="1"/>
  <c r="G9" i="1"/>
  <c r="G10" i="1"/>
  <c r="G11" i="1"/>
  <c r="G12" i="1"/>
  <c r="G13" i="1"/>
  <c r="G14" i="1"/>
  <c r="G15" i="1"/>
  <c r="G16" i="1"/>
  <c r="G8" i="1"/>
  <c r="AJ37" i="1"/>
  <c r="AI37" i="1"/>
  <c r="AG37" i="1"/>
  <c r="AH37" i="1" s="1"/>
  <c r="AD37" i="1"/>
  <c r="AE37" i="1" s="1"/>
  <c r="AA37" i="1"/>
  <c r="Z37" i="1"/>
  <c r="X37" i="1"/>
  <c r="W37" i="1"/>
  <c r="U37" i="1"/>
  <c r="T37" i="1"/>
  <c r="R37" i="1"/>
  <c r="Q37" i="1"/>
  <c r="S37" i="1" s="1"/>
  <c r="O37" i="1"/>
  <c r="N37" i="1"/>
  <c r="P37" i="1" s="1"/>
  <c r="L37" i="1"/>
  <c r="M37" i="1" s="1"/>
  <c r="J37" i="1"/>
  <c r="AM36" i="1"/>
  <c r="AL36" i="1"/>
  <c r="D36" i="1"/>
  <c r="AM35" i="1"/>
  <c r="AL35" i="1"/>
  <c r="D35" i="1"/>
  <c r="AM34" i="1"/>
  <c r="AL34" i="1"/>
  <c r="D34" i="1"/>
  <c r="AM33" i="1"/>
  <c r="AL33" i="1"/>
  <c r="D33" i="1"/>
  <c r="AM32" i="1"/>
  <c r="AL32" i="1"/>
  <c r="D32" i="1"/>
  <c r="AM31" i="1"/>
  <c r="AL31" i="1"/>
  <c r="D31" i="1"/>
  <c r="AM30" i="1"/>
  <c r="AL30" i="1"/>
  <c r="D30" i="1"/>
  <c r="AM29" i="1"/>
  <c r="AL29" i="1"/>
  <c r="D29" i="1"/>
  <c r="AM28" i="1"/>
  <c r="AL28" i="1"/>
  <c r="D28" i="1"/>
  <c r="AM9" i="1"/>
  <c r="AM10" i="1"/>
  <c r="AM11" i="1"/>
  <c r="AM12" i="1"/>
  <c r="AM13" i="1"/>
  <c r="AM14" i="1"/>
  <c r="AM15" i="1"/>
  <c r="AM16" i="1"/>
  <c r="AM8" i="1"/>
  <c r="AL9" i="1"/>
  <c r="AL10" i="1"/>
  <c r="AL11" i="1"/>
  <c r="AL12" i="1"/>
  <c r="AL13" i="1"/>
  <c r="AL14" i="1"/>
  <c r="AL15" i="1"/>
  <c r="AL16" i="1"/>
  <c r="AL8" i="1"/>
  <c r="AN35" i="1" l="1"/>
  <c r="AN33" i="1"/>
  <c r="AN31" i="1"/>
  <c r="AN36" i="1"/>
  <c r="AN28" i="1"/>
  <c r="AN34" i="1"/>
  <c r="AN32" i="1"/>
  <c r="AN29" i="1"/>
  <c r="AN30" i="1"/>
  <c r="V37" i="1"/>
  <c r="Y37" i="1"/>
  <c r="AB37" i="1"/>
  <c r="AL37" i="1"/>
  <c r="AK37" i="1"/>
  <c r="AM37" i="1"/>
  <c r="AL17" i="1"/>
  <c r="D9" i="1"/>
  <c r="AN9" i="1" s="1"/>
  <c r="D10" i="1"/>
  <c r="AN10" i="1" s="1"/>
  <c r="D11" i="1"/>
  <c r="AN11" i="1" s="1"/>
  <c r="D12" i="1"/>
  <c r="AN12" i="1" s="1"/>
  <c r="D13" i="1"/>
  <c r="AN13" i="1" s="1"/>
  <c r="D14" i="1"/>
  <c r="AN14" i="1" s="1"/>
  <c r="D15" i="1"/>
  <c r="AN15" i="1" s="1"/>
  <c r="D16" i="1"/>
  <c r="AN16" i="1" s="1"/>
  <c r="D8" i="1"/>
  <c r="AN8" i="1" s="1"/>
  <c r="AN37" i="1" l="1"/>
  <c r="W17" i="1"/>
  <c r="AJ17" i="1" l="1"/>
  <c r="AG17" i="1"/>
  <c r="AH17" i="1" s="1"/>
  <c r="AD17" i="1"/>
  <c r="AA17" i="1"/>
  <c r="X17" i="1"/>
  <c r="U17" i="1"/>
  <c r="R17" i="1"/>
  <c r="O17" i="1"/>
  <c r="L17" i="1"/>
  <c r="AM17" i="1" l="1"/>
  <c r="AN17" i="1" s="1"/>
  <c r="M17" i="1"/>
  <c r="N17" i="1"/>
  <c r="P17" i="1" s="1"/>
  <c r="AE17" i="1"/>
  <c r="Z17" i="1"/>
  <c r="AB17" i="1" s="1"/>
  <c r="Y17" i="1"/>
  <c r="T17" i="1"/>
  <c r="V17" i="1" s="1"/>
  <c r="Q17" i="1"/>
  <c r="S17" i="1" s="1"/>
  <c r="AI17" i="1" l="1"/>
  <c r="AK17" i="1" s="1"/>
</calcChain>
</file>

<file path=xl/sharedStrings.xml><?xml version="1.0" encoding="utf-8"?>
<sst xmlns="http://schemas.openxmlformats.org/spreadsheetml/2006/main" count="402" uniqueCount="50">
  <si>
    <t>SUB RED CENTRO ORIENTE</t>
  </si>
  <si>
    <t>REPORTE DINAMICA OPORTUNIDAD TRIAGE II (Reporte: HC_Oportunidad Triage)</t>
  </si>
  <si>
    <t>Sedes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</si>
  <si>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</si>
  <si>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</si>
  <si>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</si>
  <si>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</si>
  <si>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</si>
  <si>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</si>
  <si>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</si>
  <si>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</si>
  <si>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</si>
  <si>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</si>
  <si>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</si>
  <si>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</si>
  <si>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Suma de Minutos</t>
  </si>
  <si>
    <t>Registros T.II</t>
  </si>
  <si>
    <t>Resultado</t>
  </si>
  <si>
    <t>1SC - UNIDAD SANTA CLARA</t>
  </si>
  <si>
    <t>2LV - UNIDAD LA VICTORIA</t>
  </si>
  <si>
    <t>3BL - UNIDAD SAN BLAS</t>
  </si>
  <si>
    <t>4EG - UNIDAD JORGE ELIECER GAITAN</t>
  </si>
  <si>
    <t>4SM - CAPS SAMPER MENDOZA</t>
  </si>
  <si>
    <t>5DT - CAPS DIANA TURBAY</t>
  </si>
  <si>
    <t>5OL - CAPS OLAYA</t>
  </si>
  <si>
    <t>TOTAL OPORTUNIDAD TRIAGE II SUBREDCO</t>
  </si>
  <si>
    <t xml:space="preserve"> </t>
  </si>
  <si>
    <t>TOTAL OPORTUNIDAD TRIAGE III SUBREDCO</t>
  </si>
  <si>
    <t>Fuente: Sistema de Información de Dinámica</t>
  </si>
  <si>
    <t>POR SEDES-. AÑO 2025</t>
  </si>
  <si>
    <t>REPORTE DINAMICA OPORTUNIDAD TRIAGE III (Reporte: HC_Oportunidad Triage)</t>
  </si>
  <si>
    <t>4PV - CAPS LA PERSEVERANCIA</t>
  </si>
  <si>
    <t>5CH - CAPS CHIRCALES</t>
  </si>
  <si>
    <t>80473:09</t>
  </si>
  <si>
    <t>170456:11</t>
  </si>
  <si>
    <t>110823:02</t>
  </si>
  <si>
    <t>33169:51</t>
  </si>
  <si>
    <t>23908:51</t>
  </si>
  <si>
    <t>40651:57</t>
  </si>
  <si>
    <t>51602:10</t>
  </si>
  <si>
    <t>51458:48</t>
  </si>
  <si>
    <t>POR SEDES-. AÑO 2023</t>
  </si>
  <si>
    <t>4PV - PAPS LA PERSEVERANCIA</t>
  </si>
  <si>
    <t>5CH - PAPS CHIRCALES</t>
  </si>
  <si>
    <t>6AT - CAPS ALTAMIRA</t>
  </si>
  <si>
    <t>MATERNO INFANTIL</t>
  </si>
  <si>
    <t>CAPS SAN JUAN DE DIOS</t>
  </si>
  <si>
    <t xml:space="preserve">REPORTE DINAMICA OPORTUNIDAD TRIAGE III </t>
  </si>
  <si>
    <t>Registros T.III</t>
  </si>
  <si>
    <t>POR SEDES-. AÑO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</si>
</sst>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mm]:ss;@"/>
    <numFmt numFmtId="169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auto="1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0" fontId="2" fillId="2" borderId="0" xfId="0" applyFont="1" applyFill="1"/>
    <xf numFmtId="0" fontId="0" fillId="2" borderId="0" xfId="0" applyFill="1"/>
    <xf numFmtId="0" fontId="3" fillId="0" borderId="2" xfId="0" applyFont="1" applyBorder="1"/>
    <xf numFmtId="0" fontId="0" fillId="0" borderId="3" xfId="0" applyBorder="1"/>
    <xf numFmtId="0" fontId="0" fillId="0" borderId="4" xfId="0" applyBorder="1"/>
    <xf numFmtId="0" fontId="1" fillId="0" borderId="6" xfId="0" applyFont="1" applyBorder="1" applyAlignment="1">
      <alignment horizontal="justify" vertical="center"/>
    </xf>
    <xf numFmtId="0" fontId="1" fillId="0" borderId="7" xfId="0" applyFont="1" applyBorder="1" applyAlignment="1">
      <alignment horizontal="justify" vertical="center"/>
    </xf>
    <xf numFmtId="21" fontId="1" fillId="0" borderId="8" xfId="0" applyNumberFormat="1" applyFont="1" applyBorder="1" applyAlignment="1">
      <alignment horizontal="justify" vertical="center"/>
    </xf>
    <xf numFmtId="0" fontId="0" fillId="0" borderId="9" xfId="0" applyBorder="1"/>
    <xf numFmtId="0" fontId="0" fillId="0" borderId="0" xfId="0" applyAlignment="1">
      <alignment horizontal="left"/>
    </xf>
    <xf numFmtId="0" fontId="0" fillId="0" borderId="10" xfId="0" applyBorder="1"/>
    <xf numFmtId="0" fontId="0" fillId="0" borderId="12" xfId="0" applyBorder="1"/>
    <xf numFmtId="0" fontId="1" fillId="0" borderId="13" xfId="0" applyFont="1" applyBorder="1"/>
    <xf numFmtId="0" fontId="1" fillId="0" borderId="14" xfId="0" applyFont="1" applyBorder="1"/>
    <xf numFmtId="0" fontId="1" fillId="0" borderId="0" xfId="0" applyFont="1"/>
    <xf numFmtId="21" fontId="1" fillId="0" borderId="11" xfId="0" applyNumberFormat="1" applyFont="1" applyBorder="1"/>
    <xf numFmtId="21" fontId="1" fillId="0" borderId="15" xfId="0" applyNumberFormat="1" applyFont="1" applyBorder="1"/>
    <xf numFmtId="164" fontId="0" fillId="0" borderId="9" xfId="0" applyNumberFormat="1" applyBorder="1"/>
    <xf numFmtId="164" fontId="0" fillId="0" borderId="16" xfId="0" applyNumberFormat="1" applyBorder="1"/>
    <xf numFmtId="164" fontId="1" fillId="0" borderId="14" xfId="0" applyNumberFormat="1" applyFont="1" applyBorder="1"/>
    <xf numFmtId="164" fontId="0" fillId="0" borderId="0" xfId="0" applyNumberFormat="1"/>
    <xf numFmtId="0" fontId="1" fillId="0" borderId="17" xfId="0" applyFont="1" applyBorder="1"/>
    <xf numFmtId="164" fontId="1" fillId="0" borderId="16" xfId="0" applyNumberFormat="1" applyFont="1" applyBorder="1"/>
    <xf numFmtId="2" fontId="0" fillId="0" borderId="0" xfId="0" applyNumberFormat="1"/>
    <xf numFmtId="164" fontId="1" fillId="0" borderId="13" xfId="0" applyNumberFormat="1" applyFont="1" applyBorder="1"/>
    <xf numFmtId="0" fontId="0" fillId="0" borderId="18" xfId="0" applyBorder="1"/>
    <xf numFmtId="21" fontId="1" fillId="0" borderId="19" xfId="0" applyNumberFormat="1" applyFont="1" applyBorder="1"/>
    <xf numFmtId="4" fontId="1" fillId="0" borderId="14" xfId="0" applyNumberFormat="1" applyFont="1" applyBorder="1"/>
    <xf numFmtId="3" fontId="1" fillId="0" borderId="14" xfId="0" applyNumberFormat="1" applyFont="1" applyBorder="1"/>
    <xf numFmtId="4" fontId="1" fillId="0" borderId="15" xfId="0" applyNumberFormat="1" applyFont="1" applyBorder="1"/>
    <xf numFmtId="3" fontId="0" fillId="0" borderId="0" xfId="0" applyNumberFormat="1"/>
    <xf numFmtId="3" fontId="0" fillId="0" borderId="0" xfId="0" applyNumberFormat="1" applyFill="1" applyBorder="1"/>
    <xf numFmtId="4" fontId="0" fillId="0" borderId="0" xfId="0" applyNumberFormat="1"/>
    <xf numFmtId="0" fontId="3" fillId="0" borderId="1" xfId="0" applyFont="1" applyBorder="1" applyAlignment="1">
      <alignment horizontal="justify" vertical="center"/>
    </xf>
    <xf numFmtId="0" fontId="3" fillId="0" borderId="5" xfId="0" applyFont="1" applyBorder="1" applyAlignment="1">
      <alignment horizontal="justify" vertical="center"/>
    </xf>
    <xf numFmtId="46" fontId="4" fillId="0" borderId="9" xfId="0" applyNumberFormat="1" applyFont="1" applyBorder="1"/>
    <xf numFmtId="0" fontId="4" fillId="0" borderId="9" xfId="0" applyFont="1" applyBorder="1"/>
    <xf numFmtId="21" fontId="5" fillId="0" borderId="11" xfId="0" applyNumberFormat="1" applyFont="1" applyBorder="1"/>
    <xf numFmtId="21" fontId="5" fillId="0" borderId="19" xfId="0" applyNumberFormat="1" applyFont="1" applyBorder="1"/>
    <xf numFmtId="164" fontId="0" fillId="0" borderId="9" xfId="0" applyNumberFormat="1" applyBorder="1" applyAlignment="1">
      <alignment horizontal="right"/>
    </xf>
    <xf numFmtId="0" fontId="1" fillId="0" borderId="6" xfId="0" applyNumberFormat="1" applyFont="1" applyBorder="1" applyAlignment="1">
      <alignment horizontal="justify" vertical="center"/>
    </xf>
    <xf numFmtId="0" fontId="1" fillId="0" borderId="7" xfId="0" applyNumberFormat="1" applyFont="1" applyBorder="1" applyAlignment="1">
      <alignment horizontal="justify" vertical="center"/>
    </xf>
    <xf numFmtId="0" fontId="3" fillId="0" borderId="0" xfId="0" applyFont="1" applyBorder="1" applyAlignment="1">
      <alignment horizontal="justify" vertical="center"/>
    </xf>
    <xf numFmtId="0" fontId="1" fillId="0" borderId="0" xfId="0" applyNumberFormat="1" applyFont="1" applyBorder="1" applyAlignment="1">
      <alignment horizontal="justify" vertical="center"/>
    </xf>
    <xf numFmtId="21" fontId="1" fillId="0" borderId="20" xfId="0" applyNumberFormat="1" applyFont="1" applyBorder="1" applyAlignment="1">
      <alignment horizontal="justify" vertical="center"/>
    </xf>
    <xf numFmtId="0" fontId="0" fillId="0" borderId="9" xfId="0" applyNumberFormat="1" applyBorder="1"/>
    <xf numFmtId="0" fontId="0" fillId="0" borderId="10" xfId="0" applyNumberFormat="1" applyBorder="1"/>
    <xf numFmtId="169" fontId="1" fillId="0" borderId="11" xfId="0" applyNumberFormat="1" applyFont="1" applyBorder="1"/>
    <xf numFmtId="0" fontId="0" fillId="0" borderId="12" xfId="0" applyNumberFormat="1" applyBorder="1"/>
    <xf numFmtId="0" fontId="0" fillId="0" borderId="21" xfId="0" applyBorder="1" applyAlignment="1">
      <alignment horizontal="left"/>
    </xf>
    <xf numFmtId="169" fontId="0" fillId="0" borderId="22" xfId="0" applyNumberFormat="1" applyBorder="1"/>
    <xf numFmtId="0" fontId="0" fillId="0" borderId="23" xfId="0" applyBorder="1"/>
    <xf numFmtId="0" fontId="0" fillId="0" borderId="24" xfId="0" applyBorder="1"/>
    <xf numFmtId="169" fontId="0" fillId="0" borderId="25" xfId="0" applyNumberFormat="1" applyBorder="1"/>
    <xf numFmtId="0" fontId="1" fillId="0" borderId="13" xfId="0" applyFont="1" applyFill="1" applyBorder="1"/>
    <xf numFmtId="169" fontId="1" fillId="0" borderId="15" xfId="0" applyNumberFormat="1" applyFont="1" applyBorder="1"/>
    <xf numFmtId="0" fontId="0" fillId="0" borderId="21" xfId="0" applyBorder="1"/>
    <xf numFmtId="21" fontId="1" fillId="0" borderId="26" xfId="0" applyNumberFormat="1" applyFont="1" applyBorder="1"/>
    <xf numFmtId="0" fontId="0" fillId="0" borderId="0" xfId="0" applyNumberFormat="1" applyFill="1" applyBorder="1"/>
    <xf numFmtId="0" fontId="0" fillId="0" borderId="12" xfId="0" applyNumberFormat="1" applyFill="1" applyBorder="1"/>
    <xf numFmtId="0" fontId="0" fillId="0" borderId="10" xfId="0" applyNumberFormat="1" applyFill="1" applyBorder="1"/>
    <xf numFmtId="0" fontId="0" fillId="0" borderId="9" xfId="0" applyNumberFormat="1" applyFill="1" applyBorder="1"/>
    <xf numFmtId="0" fontId="0" fillId="0" borderId="27" xfId="0" applyNumberFormat="1" applyBorder="1"/>
    <xf numFmtId="2" fontId="1" fillId="0" borderId="15" xfId="0" applyNumberFormat="1" applyFont="1" applyBorder="1"/>
    <xf numFmtId="0" fontId="3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21" fontId="0" fillId="0" borderId="22" xfId="0" applyNumberFormat="1" applyBorder="1"/>
    <xf numFmtId="164" fontId="0" fillId="0" borderId="24" xfId="0" applyNumberFormat="1" applyBorder="1"/>
    <xf numFmtId="21" fontId="0" fillId="0" borderId="25" xfId="0" applyNumberFormat="1" applyBorder="1"/>
    <xf numFmtId="164" fontId="1" fillId="0" borderId="11" xfId="0" applyNumberFormat="1" applyFont="1" applyBorder="1"/>
    <xf numFmtId="0" fontId="0" fillId="0" borderId="27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K47"/>
  <sheetViews>
    <sheetView zoomScale="70" zoomScaleNormal="70" workbookViewId="0">
      <pane xSplit="1" ySplit="7" topLeftCell="B14" activePane="bottomRight" state="frozen"/>
      <selection pane="topRight" activeCell="B1" sqref="B1"/>
      <selection pane="bottomLeft" activeCell="A8" sqref="A8"/>
      <selection pane="bottomRight" activeCell="A25" sqref="A25"/>
    </sheetView>
  </sheetViews>
  <sheetFormatPr baseColWidth="10" defaultRowHeight="15" x14ac:dyDescent="0.25"/>
  <cols>
    <col min="1" max="1" width="64.140625" customWidth="1"/>
    <col min="2" max="2" width="12.28515625" bestFit="1" customWidth="1"/>
    <col min="3" max="4" width="8.7109375" customWidth="1"/>
    <col min="5" max="5" width="12.28515625" bestFit="1" customWidth="1"/>
    <col min="6" max="6" width="8.7109375" customWidth="1"/>
    <col min="7" max="7" width="12.28515625" customWidth="1"/>
    <col min="8" max="8" width="12.28515625" bestFit="1" customWidth="1"/>
    <col min="9" max="9" width="8.7109375" customWidth="1"/>
    <col min="10" max="10" width="10.85546875" customWidth="1"/>
    <col min="11" max="11" width="13.140625" customWidth="1"/>
    <col min="12" max="12" width="8.7109375" customWidth="1"/>
    <col min="13" max="13" width="10.28515625" customWidth="1"/>
    <col min="14" max="14" width="12.28515625" bestFit="1" customWidth="1"/>
    <col min="15" max="15" width="8.7109375" customWidth="1"/>
    <col min="16" max="16" width="12.140625" customWidth="1"/>
    <col min="17" max="17" width="12.42578125" customWidth="1"/>
    <col min="18" max="18" width="8.7109375" customWidth="1"/>
    <col min="19" max="19" width="15.5703125" customWidth="1"/>
    <col min="20" max="20" width="11.42578125" customWidth="1"/>
    <col min="21" max="22" width="8.7109375" customWidth="1"/>
    <col min="23" max="23" width="12.42578125" customWidth="1"/>
    <col min="24" max="25" width="8.7109375" customWidth="1"/>
    <col min="26" max="26" width="9.7109375" customWidth="1"/>
    <col min="27" max="28" width="8.7109375" customWidth="1"/>
    <col min="29" max="29" width="9.28515625" customWidth="1"/>
    <col min="30" max="30" width="10.85546875" bestFit="1" customWidth="1"/>
    <col min="31" max="31" width="8.42578125" customWidth="1"/>
    <col min="32" max="32" width="10.140625" customWidth="1"/>
    <col min="33" max="34" width="7.28515625" customWidth="1"/>
    <col min="35" max="35" width="13.28515625" bestFit="1" customWidth="1"/>
    <col min="36" max="37" width="7.28515625" customWidth="1"/>
  </cols>
  <sheetData>
    <row r="1" spans="1:37" ht="15.75" x14ac:dyDescent="0.25">
      <c r="A1" s="1" t="s">
        <v>0</v>
      </c>
    </row>
    <row r="2" spans="1:37" ht="15.75" x14ac:dyDescent="0.25">
      <c r="A2" s="2" t="s">
        <v>1</v>
      </c>
      <c r="B2" s="3"/>
      <c r="C2" s="3"/>
      <c r="D2" s="3"/>
    </row>
    <row r="3" spans="1:37" ht="15.75" x14ac:dyDescent="0.25">
      <c r="A3" s="1" t="s">
        <v>41</v>
      </c>
    </row>
    <row r="4" spans="1:37" ht="15.75" x14ac:dyDescent="0.25">
      <c r="A4" s="1"/>
    </row>
    <row r="5" spans="1:37" ht="15.75" thickBot="1" x14ac:dyDescent="0.3"/>
    <row r="6" spans="1:37" ht="34.5" customHeight="1" thickBot="1" x14ac:dyDescent="0.35">
      <c r="A6" s="35" t="s">
        <v>2</v>
      </c>
      <c r="B6" s="4" t="s">
        <v>3</v>
      </c>
      <c r="C6" s="5"/>
      <c r="D6" s="6"/>
      <c r="E6" s="4" t="s">
        <v>4</v>
      </c>
      <c r="F6" s="5"/>
      <c r="G6" s="6"/>
      <c r="H6" s="4" t="s">
        <v>5</v>
      </c>
      <c r="I6" s="5"/>
      <c r="J6" s="6"/>
      <c r="K6" s="4" t="s">
        <v>6</v>
      </c>
      <c r="L6" s="5"/>
      <c r="M6" s="6"/>
      <c r="N6" s="4" t="s">
        <v>7</v>
      </c>
      <c r="O6" s="5"/>
      <c r="P6" s="6"/>
      <c r="Q6" s="4" t="s">
        <v>8</v>
      </c>
      <c r="R6" s="5"/>
      <c r="S6" s="6"/>
      <c r="T6" s="4" t="s">
        <v>9</v>
      </c>
      <c r="U6" s="5"/>
      <c r="V6" s="6"/>
      <c r="W6" s="4" t="s">
        <v>10</v>
      </c>
      <c r="X6" s="5"/>
      <c r="Y6" s="6"/>
      <c r="Z6" s="4" t="s">
        <v>11</v>
      </c>
      <c r="AA6" s="5"/>
      <c r="AB6" s="6"/>
      <c r="AC6" s="4" t="s">
        <v>12</v>
      </c>
      <c r="AD6" s="5"/>
      <c r="AE6" s="6"/>
      <c r="AF6" s="4" t="s">
        <v>13</v>
      </c>
      <c r="AG6" s="5"/>
      <c r="AH6" s="6"/>
      <c r="AI6" s="4" t="s">
        <v>14</v>
      </c>
      <c r="AJ6" s="5"/>
      <c r="AK6" s="6"/>
    </row>
    <row r="7" spans="1:37" ht="48.75" customHeight="1" thickBot="1" x14ac:dyDescent="0.3">
      <c r="A7" s="36"/>
      <c r="B7" s="42" t="s">
        <v>15</v>
      </c>
      <c r="C7" s="43" t="s">
        <v>16</v>
      </c>
      <c r="D7" s="9" t="s">
        <v>17</v>
      </c>
      <c r="E7" s="42" t="s">
        <v>15</v>
      </c>
      <c r="F7" s="43" t="s">
        <v>16</v>
      </c>
      <c r="G7" s="9" t="s">
        <v>17</v>
      </c>
      <c r="H7" s="42" t="s">
        <v>15</v>
      </c>
      <c r="I7" s="43" t="s">
        <v>16</v>
      </c>
      <c r="J7" s="9" t="s">
        <v>17</v>
      </c>
      <c r="K7" s="42" t="s">
        <v>15</v>
      </c>
      <c r="L7" s="43" t="s">
        <v>16</v>
      </c>
      <c r="M7" s="9" t="s">
        <v>17</v>
      </c>
      <c r="N7" s="42" t="s">
        <v>15</v>
      </c>
      <c r="O7" s="43" t="s">
        <v>16</v>
      </c>
      <c r="P7" s="9" t="s">
        <v>17</v>
      </c>
      <c r="Q7" s="42" t="s">
        <v>15</v>
      </c>
      <c r="R7" s="43" t="s">
        <v>16</v>
      </c>
      <c r="S7" s="9" t="s">
        <v>17</v>
      </c>
      <c r="T7" s="42" t="s">
        <v>15</v>
      </c>
      <c r="U7" s="43" t="s">
        <v>16</v>
      </c>
      <c r="V7" s="9" t="s">
        <v>17</v>
      </c>
      <c r="W7" s="42" t="s">
        <v>15</v>
      </c>
      <c r="X7" s="43" t="s">
        <v>16</v>
      </c>
      <c r="Y7" s="9" t="s">
        <v>17</v>
      </c>
      <c r="Z7" s="42" t="s">
        <v>15</v>
      </c>
      <c r="AA7" s="43" t="s">
        <v>16</v>
      </c>
      <c r="AB7" s="9" t="s">
        <v>17</v>
      </c>
      <c r="AC7" s="42" t="s">
        <v>15</v>
      </c>
      <c r="AD7" s="43" t="s">
        <v>16</v>
      </c>
      <c r="AE7" s="9" t="s">
        <v>17</v>
      </c>
      <c r="AF7" s="42" t="s">
        <v>15</v>
      </c>
      <c r="AG7" s="43" t="s">
        <v>16</v>
      </c>
      <c r="AH7" s="9" t="s">
        <v>17</v>
      </c>
      <c r="AI7" s="42" t="s">
        <v>15</v>
      </c>
      <c r="AJ7" s="43" t="s">
        <v>16</v>
      </c>
      <c r="AK7" s="9" t="s">
        <v>17</v>
      </c>
    </row>
    <row r="8" spans="1:37" ht="18.75" x14ac:dyDescent="0.25">
      <c r="A8" s="44"/>
      <c r="B8" s="45"/>
      <c r="C8" s="45"/>
      <c r="D8" s="46"/>
      <c r="E8" s="45"/>
      <c r="F8" s="45"/>
      <c r="G8" s="46"/>
      <c r="H8" s="45"/>
      <c r="I8" s="45"/>
      <c r="J8" s="46"/>
      <c r="K8" s="45"/>
      <c r="L8" s="45"/>
      <c r="M8" s="46"/>
      <c r="N8" s="45"/>
      <c r="O8" s="45"/>
      <c r="P8" s="46"/>
      <c r="Q8" s="45"/>
      <c r="R8" s="45"/>
      <c r="S8" s="46"/>
      <c r="T8" s="45"/>
      <c r="U8" s="45"/>
      <c r="V8" s="46"/>
      <c r="W8" s="45"/>
      <c r="X8" s="45"/>
      <c r="Y8" s="46"/>
      <c r="Z8" s="45"/>
      <c r="AA8" s="45"/>
      <c r="AB8" s="46"/>
      <c r="AC8" s="45"/>
      <c r="AD8" s="45"/>
      <c r="AE8" s="46"/>
      <c r="AF8" s="45"/>
      <c r="AG8" s="45"/>
      <c r="AH8" s="46"/>
      <c r="AI8" s="45"/>
      <c r="AJ8" s="45"/>
      <c r="AK8" s="46"/>
    </row>
    <row r="9" spans="1:37" x14ac:dyDescent="0.25">
      <c r="A9" s="11" t="s">
        <v>18</v>
      </c>
      <c r="B9" s="47">
        <f t="shared" ref="B9:B20" si="0">D9*C9</f>
        <v>3256</v>
      </c>
      <c r="C9" s="48">
        <v>148</v>
      </c>
      <c r="D9" s="49">
        <v>22</v>
      </c>
      <c r="E9" s="47">
        <f t="shared" ref="E9:E20" si="1">G9*F9</f>
        <v>5886</v>
      </c>
      <c r="F9" s="48">
        <v>218</v>
      </c>
      <c r="G9" s="49">
        <v>27</v>
      </c>
      <c r="H9" s="47">
        <f t="shared" ref="H9:H20" si="2">J9*I9</f>
        <v>8070</v>
      </c>
      <c r="I9" s="47">
        <v>269</v>
      </c>
      <c r="J9" s="49">
        <v>30</v>
      </c>
      <c r="K9" s="47">
        <f t="shared" ref="K9:K20" si="3">M9*L9</f>
        <v>7714</v>
      </c>
      <c r="L9" s="47">
        <v>266</v>
      </c>
      <c r="M9" s="49">
        <v>29</v>
      </c>
      <c r="N9" s="47">
        <f t="shared" ref="N9:N20" si="4">P9*O9</f>
        <v>8207</v>
      </c>
      <c r="O9" s="47">
        <v>283</v>
      </c>
      <c r="P9" s="49">
        <v>29</v>
      </c>
      <c r="Q9" s="47">
        <f t="shared" ref="Q9:Q20" si="5">S9*R9</f>
        <v>7163</v>
      </c>
      <c r="R9" s="47">
        <v>247</v>
      </c>
      <c r="S9" s="49">
        <v>29</v>
      </c>
      <c r="T9" s="47">
        <f t="shared" ref="T9:T20" si="6">V9*U9</f>
        <v>7279</v>
      </c>
      <c r="U9" s="47">
        <v>251</v>
      </c>
      <c r="V9" s="49">
        <v>29</v>
      </c>
      <c r="W9" s="47">
        <f t="shared" ref="W9:W20" si="7">Y9*X9</f>
        <v>5600</v>
      </c>
      <c r="X9" s="47">
        <v>200</v>
      </c>
      <c r="Y9" s="49">
        <v>28</v>
      </c>
      <c r="Z9" s="47">
        <f t="shared" ref="Z9:Z20" si="8">AB9*AA9</f>
        <v>5670</v>
      </c>
      <c r="AA9" s="47">
        <v>210</v>
      </c>
      <c r="AB9" s="49">
        <v>27</v>
      </c>
      <c r="AC9" s="47">
        <f t="shared" ref="AC9:AC20" si="9">AE9*AD9</f>
        <v>8532</v>
      </c>
      <c r="AD9" s="47">
        <v>316</v>
      </c>
      <c r="AE9" s="49">
        <v>27</v>
      </c>
      <c r="AF9" s="47">
        <f t="shared" ref="AF9:AF20" si="10">AH9*AG9</f>
        <v>8988</v>
      </c>
      <c r="AG9" s="47">
        <v>321</v>
      </c>
      <c r="AH9" s="49">
        <v>28</v>
      </c>
      <c r="AI9" s="47">
        <f t="shared" ref="AI9:AI20" si="11">AK9*AJ9</f>
        <v>6318</v>
      </c>
      <c r="AJ9" s="47">
        <v>234</v>
      </c>
      <c r="AK9" s="49">
        <v>27</v>
      </c>
    </row>
    <row r="10" spans="1:37" x14ac:dyDescent="0.25">
      <c r="A10" s="11" t="s">
        <v>19</v>
      </c>
      <c r="B10" s="47">
        <f t="shared" si="0"/>
        <v>27550</v>
      </c>
      <c r="C10" s="47">
        <v>950</v>
      </c>
      <c r="D10" s="49">
        <v>29</v>
      </c>
      <c r="E10" s="47">
        <f t="shared" si="1"/>
        <v>19894</v>
      </c>
      <c r="F10" s="47">
        <v>686</v>
      </c>
      <c r="G10" s="49">
        <v>29</v>
      </c>
      <c r="H10" s="47">
        <f t="shared" si="2"/>
        <v>10504</v>
      </c>
      <c r="I10" s="47">
        <v>404</v>
      </c>
      <c r="J10" s="49">
        <v>26</v>
      </c>
      <c r="K10" s="47">
        <f t="shared" si="3"/>
        <v>9207</v>
      </c>
      <c r="L10" s="47">
        <v>341</v>
      </c>
      <c r="M10" s="49">
        <v>27</v>
      </c>
      <c r="N10" s="47">
        <f t="shared" si="4"/>
        <v>10233</v>
      </c>
      <c r="O10" s="47">
        <v>379</v>
      </c>
      <c r="P10" s="49">
        <v>27</v>
      </c>
      <c r="Q10" s="47">
        <f t="shared" si="5"/>
        <v>6210</v>
      </c>
      <c r="R10" s="47">
        <v>207</v>
      </c>
      <c r="S10" s="49">
        <v>30</v>
      </c>
      <c r="T10" s="47">
        <f t="shared" si="6"/>
        <v>5910</v>
      </c>
      <c r="U10" s="47">
        <v>197</v>
      </c>
      <c r="V10" s="49">
        <v>30</v>
      </c>
      <c r="W10" s="47">
        <f t="shared" si="7"/>
        <v>5330</v>
      </c>
      <c r="X10" s="47">
        <v>205</v>
      </c>
      <c r="Y10" s="49">
        <v>26</v>
      </c>
      <c r="Z10" s="47">
        <f t="shared" si="8"/>
        <v>5249</v>
      </c>
      <c r="AA10" s="47">
        <v>181</v>
      </c>
      <c r="AB10" s="49">
        <v>29</v>
      </c>
      <c r="AC10" s="47">
        <f t="shared" si="9"/>
        <v>5049</v>
      </c>
      <c r="AD10" s="47">
        <v>187</v>
      </c>
      <c r="AE10" s="49">
        <v>27</v>
      </c>
      <c r="AF10" s="47">
        <f t="shared" si="10"/>
        <v>5562</v>
      </c>
      <c r="AG10" s="47">
        <v>206</v>
      </c>
      <c r="AH10" s="49">
        <v>27</v>
      </c>
      <c r="AI10" s="47">
        <f t="shared" si="11"/>
        <v>7680</v>
      </c>
      <c r="AJ10" s="47">
        <v>256</v>
      </c>
      <c r="AK10" s="49">
        <v>30</v>
      </c>
    </row>
    <row r="11" spans="1:37" x14ac:dyDescent="0.25">
      <c r="A11" s="11" t="s">
        <v>20</v>
      </c>
      <c r="B11" s="47">
        <f t="shared" si="0"/>
        <v>2412</v>
      </c>
      <c r="C11" s="48">
        <v>134</v>
      </c>
      <c r="D11" s="49">
        <v>18</v>
      </c>
      <c r="E11" s="47">
        <f t="shared" si="1"/>
        <v>3328</v>
      </c>
      <c r="F11" s="48">
        <v>128</v>
      </c>
      <c r="G11" s="49">
        <v>26</v>
      </c>
      <c r="H11" s="47">
        <f t="shared" si="2"/>
        <v>3108</v>
      </c>
      <c r="I11" s="47">
        <v>148</v>
      </c>
      <c r="J11" s="49">
        <v>21</v>
      </c>
      <c r="K11" s="47">
        <f t="shared" si="3"/>
        <v>3344</v>
      </c>
      <c r="L11" s="47">
        <v>152</v>
      </c>
      <c r="M11" s="49">
        <v>22</v>
      </c>
      <c r="N11" s="47">
        <f t="shared" si="4"/>
        <v>4508</v>
      </c>
      <c r="O11" s="47">
        <v>161</v>
      </c>
      <c r="P11" s="49">
        <v>28</v>
      </c>
      <c r="Q11" s="47">
        <f t="shared" si="5"/>
        <v>3630</v>
      </c>
      <c r="R11" s="47">
        <v>121</v>
      </c>
      <c r="S11" s="49">
        <v>30</v>
      </c>
      <c r="T11" s="47">
        <f t="shared" si="6"/>
        <v>3381</v>
      </c>
      <c r="U11" s="47">
        <v>161</v>
      </c>
      <c r="V11" s="49">
        <v>21</v>
      </c>
      <c r="W11" s="47">
        <f t="shared" si="7"/>
        <v>4002</v>
      </c>
      <c r="X11" s="47">
        <v>174</v>
      </c>
      <c r="Y11" s="49">
        <v>23</v>
      </c>
      <c r="Z11" s="47">
        <f t="shared" si="8"/>
        <v>3300</v>
      </c>
      <c r="AA11" s="47">
        <v>150</v>
      </c>
      <c r="AB11" s="49">
        <v>22</v>
      </c>
      <c r="AC11" s="47">
        <f t="shared" si="9"/>
        <v>2640</v>
      </c>
      <c r="AD11" s="47">
        <v>132</v>
      </c>
      <c r="AE11" s="49">
        <v>20</v>
      </c>
      <c r="AF11" s="47">
        <f t="shared" si="10"/>
        <v>3344</v>
      </c>
      <c r="AG11" s="47">
        <v>152</v>
      </c>
      <c r="AH11" s="49">
        <v>22</v>
      </c>
      <c r="AI11" s="47">
        <f t="shared" si="11"/>
        <v>4425</v>
      </c>
      <c r="AJ11" s="47">
        <v>177</v>
      </c>
      <c r="AK11" s="49">
        <v>25</v>
      </c>
    </row>
    <row r="12" spans="1:37" x14ac:dyDescent="0.25">
      <c r="A12" s="11" t="s">
        <v>21</v>
      </c>
      <c r="B12" s="47">
        <f t="shared" si="0"/>
        <v>481</v>
      </c>
      <c r="C12" s="48">
        <v>37</v>
      </c>
      <c r="D12" s="49">
        <v>13</v>
      </c>
      <c r="E12" s="47">
        <f t="shared" si="1"/>
        <v>748</v>
      </c>
      <c r="F12" s="48">
        <v>44</v>
      </c>
      <c r="G12" s="49">
        <v>17</v>
      </c>
      <c r="H12" s="47">
        <f t="shared" si="2"/>
        <v>1060</v>
      </c>
      <c r="I12" s="47">
        <v>53</v>
      </c>
      <c r="J12" s="49">
        <v>20</v>
      </c>
      <c r="K12" s="47">
        <f t="shared" si="3"/>
        <v>1044</v>
      </c>
      <c r="L12" s="47">
        <v>58</v>
      </c>
      <c r="M12" s="49">
        <v>18</v>
      </c>
      <c r="N12" s="47">
        <f t="shared" si="4"/>
        <v>518</v>
      </c>
      <c r="O12" s="47">
        <v>37</v>
      </c>
      <c r="P12" s="49">
        <v>14</v>
      </c>
      <c r="Q12" s="47">
        <f t="shared" si="5"/>
        <v>660</v>
      </c>
      <c r="R12" s="47">
        <v>33</v>
      </c>
      <c r="S12" s="49">
        <v>20</v>
      </c>
      <c r="T12" s="47">
        <f t="shared" si="6"/>
        <v>403</v>
      </c>
      <c r="U12" s="47">
        <v>31</v>
      </c>
      <c r="V12" s="49">
        <v>13</v>
      </c>
      <c r="W12" s="47">
        <f t="shared" si="7"/>
        <v>640</v>
      </c>
      <c r="X12" s="47">
        <v>40</v>
      </c>
      <c r="Y12" s="49">
        <v>16</v>
      </c>
      <c r="Z12" s="47">
        <f t="shared" si="8"/>
        <v>840</v>
      </c>
      <c r="AA12" s="47">
        <v>40</v>
      </c>
      <c r="AB12" s="49">
        <v>21</v>
      </c>
      <c r="AC12" s="47">
        <f t="shared" si="9"/>
        <v>720</v>
      </c>
      <c r="AD12" s="47">
        <v>48</v>
      </c>
      <c r="AE12" s="49">
        <v>15</v>
      </c>
      <c r="AF12" s="47">
        <f t="shared" si="10"/>
        <v>792</v>
      </c>
      <c r="AG12" s="47">
        <v>44</v>
      </c>
      <c r="AH12" s="49">
        <v>18</v>
      </c>
      <c r="AI12" s="47">
        <f t="shared" si="11"/>
        <v>1152</v>
      </c>
      <c r="AJ12" s="47">
        <v>48</v>
      </c>
      <c r="AK12" s="49">
        <v>24</v>
      </c>
    </row>
    <row r="13" spans="1:37" x14ac:dyDescent="0.25">
      <c r="A13" s="11" t="s">
        <v>42</v>
      </c>
      <c r="B13" s="47">
        <f t="shared" si="0"/>
        <v>50</v>
      </c>
      <c r="C13" s="47">
        <v>5</v>
      </c>
      <c r="D13" s="49">
        <v>10</v>
      </c>
      <c r="E13" s="47">
        <f t="shared" si="1"/>
        <v>56</v>
      </c>
      <c r="F13" s="47">
        <v>4</v>
      </c>
      <c r="G13" s="49">
        <v>14</v>
      </c>
      <c r="H13" s="47">
        <f t="shared" si="2"/>
        <v>168</v>
      </c>
      <c r="I13" s="47">
        <v>14</v>
      </c>
      <c r="J13" s="49">
        <v>12</v>
      </c>
      <c r="K13" s="47">
        <f t="shared" si="3"/>
        <v>252</v>
      </c>
      <c r="L13" s="47">
        <v>12</v>
      </c>
      <c r="M13" s="49">
        <v>21</v>
      </c>
      <c r="N13" s="47">
        <f t="shared" si="4"/>
        <v>168</v>
      </c>
      <c r="O13" s="47">
        <v>12</v>
      </c>
      <c r="P13" s="49">
        <v>14</v>
      </c>
      <c r="Q13" s="47">
        <f t="shared" si="5"/>
        <v>90</v>
      </c>
      <c r="R13" s="47">
        <v>6</v>
      </c>
      <c r="S13" s="49">
        <v>15</v>
      </c>
      <c r="T13" s="47">
        <f t="shared" si="6"/>
        <v>66</v>
      </c>
      <c r="U13" s="47">
        <v>6</v>
      </c>
      <c r="V13" s="49">
        <v>11</v>
      </c>
      <c r="W13" s="47">
        <f t="shared" si="7"/>
        <v>28</v>
      </c>
      <c r="X13" s="47">
        <v>7</v>
      </c>
      <c r="Y13" s="49">
        <v>4</v>
      </c>
      <c r="Z13" s="47">
        <f t="shared" si="8"/>
        <v>130</v>
      </c>
      <c r="AA13" s="47">
        <v>10</v>
      </c>
      <c r="AB13" s="49">
        <v>13</v>
      </c>
      <c r="AC13" s="47">
        <f t="shared" si="9"/>
        <v>160</v>
      </c>
      <c r="AD13" s="47">
        <v>16</v>
      </c>
      <c r="AE13" s="49">
        <v>10</v>
      </c>
      <c r="AF13" s="47">
        <f t="shared" si="10"/>
        <v>136</v>
      </c>
      <c r="AG13" s="47">
        <v>17</v>
      </c>
      <c r="AH13" s="49">
        <v>8</v>
      </c>
      <c r="AI13" s="47">
        <f t="shared" si="11"/>
        <v>266</v>
      </c>
      <c r="AJ13" s="47">
        <v>19</v>
      </c>
      <c r="AK13" s="49">
        <v>14</v>
      </c>
    </row>
    <row r="14" spans="1:37" x14ac:dyDescent="0.25">
      <c r="A14" s="11" t="s">
        <v>22</v>
      </c>
      <c r="B14" s="47">
        <f t="shared" si="0"/>
        <v>98</v>
      </c>
      <c r="C14" s="50">
        <v>7</v>
      </c>
      <c r="D14" s="49">
        <v>14</v>
      </c>
      <c r="E14" s="47">
        <f t="shared" si="1"/>
        <v>156</v>
      </c>
      <c r="F14" s="50">
        <v>12</v>
      </c>
      <c r="G14" s="49">
        <v>13</v>
      </c>
      <c r="H14" s="47">
        <f t="shared" si="2"/>
        <v>390</v>
      </c>
      <c r="I14" s="47">
        <v>13</v>
      </c>
      <c r="J14" s="49">
        <v>30</v>
      </c>
      <c r="K14" s="47">
        <f t="shared" si="3"/>
        <v>253</v>
      </c>
      <c r="L14" s="47">
        <v>11</v>
      </c>
      <c r="M14" s="49">
        <v>23</v>
      </c>
      <c r="N14" s="47">
        <f t="shared" si="4"/>
        <v>224</v>
      </c>
      <c r="O14" s="47">
        <v>14</v>
      </c>
      <c r="P14" s="49">
        <v>16</v>
      </c>
      <c r="Q14" s="47">
        <f t="shared" si="5"/>
        <v>182</v>
      </c>
      <c r="R14" s="47">
        <v>14</v>
      </c>
      <c r="S14" s="49">
        <v>13</v>
      </c>
      <c r="T14" s="47">
        <f t="shared" si="6"/>
        <v>406</v>
      </c>
      <c r="U14" s="47">
        <v>29</v>
      </c>
      <c r="V14" s="49">
        <v>14</v>
      </c>
      <c r="W14" s="47">
        <f t="shared" si="7"/>
        <v>306</v>
      </c>
      <c r="X14" s="47">
        <v>17</v>
      </c>
      <c r="Y14" s="49">
        <v>18</v>
      </c>
      <c r="Z14" s="47">
        <f t="shared" si="8"/>
        <v>294</v>
      </c>
      <c r="AA14" s="47">
        <v>21</v>
      </c>
      <c r="AB14" s="49">
        <v>14</v>
      </c>
      <c r="AC14" s="47">
        <f t="shared" si="9"/>
        <v>1071</v>
      </c>
      <c r="AD14" s="47">
        <v>51</v>
      </c>
      <c r="AE14" s="49">
        <v>21</v>
      </c>
      <c r="AF14" s="47">
        <f t="shared" si="10"/>
        <v>570</v>
      </c>
      <c r="AG14" s="47">
        <v>38</v>
      </c>
      <c r="AH14" s="49">
        <v>15</v>
      </c>
      <c r="AI14" s="47">
        <f t="shared" si="11"/>
        <v>598</v>
      </c>
      <c r="AJ14" s="47">
        <v>23</v>
      </c>
      <c r="AK14" s="49">
        <v>26</v>
      </c>
    </row>
    <row r="15" spans="1:37" x14ac:dyDescent="0.25">
      <c r="A15" s="11" t="s">
        <v>43</v>
      </c>
      <c r="B15" s="47">
        <f t="shared" si="0"/>
        <v>748</v>
      </c>
      <c r="C15" s="48">
        <v>34</v>
      </c>
      <c r="D15" s="49">
        <v>22</v>
      </c>
      <c r="E15" s="47">
        <f t="shared" si="1"/>
        <v>1863</v>
      </c>
      <c r="F15" s="48">
        <v>69</v>
      </c>
      <c r="G15" s="49">
        <v>27</v>
      </c>
      <c r="H15" s="47">
        <f t="shared" si="2"/>
        <v>1350</v>
      </c>
      <c r="I15" s="47">
        <v>45</v>
      </c>
      <c r="J15" s="49">
        <v>30</v>
      </c>
      <c r="K15" s="47">
        <f t="shared" si="3"/>
        <v>1344</v>
      </c>
      <c r="L15" s="47">
        <v>48</v>
      </c>
      <c r="M15" s="49">
        <v>28</v>
      </c>
      <c r="N15" s="47">
        <f t="shared" si="4"/>
        <v>1650</v>
      </c>
      <c r="O15" s="47">
        <v>55</v>
      </c>
      <c r="P15" s="49">
        <v>30</v>
      </c>
      <c r="Q15" s="47">
        <f t="shared" si="5"/>
        <v>1254</v>
      </c>
      <c r="R15" s="47">
        <v>57</v>
      </c>
      <c r="S15" s="49">
        <v>22</v>
      </c>
      <c r="T15" s="47">
        <f t="shared" si="6"/>
        <v>945</v>
      </c>
      <c r="U15" s="47">
        <v>45</v>
      </c>
      <c r="V15" s="49">
        <v>21</v>
      </c>
      <c r="W15" s="47">
        <f t="shared" si="7"/>
        <v>851</v>
      </c>
      <c r="X15" s="47">
        <v>37</v>
      </c>
      <c r="Y15" s="49">
        <v>23</v>
      </c>
      <c r="Z15" s="47">
        <f t="shared" si="8"/>
        <v>783</v>
      </c>
      <c r="AA15" s="47">
        <v>29</v>
      </c>
      <c r="AB15" s="49">
        <v>27</v>
      </c>
      <c r="AC15" s="47">
        <f t="shared" si="9"/>
        <v>646</v>
      </c>
      <c r="AD15" s="47">
        <v>34</v>
      </c>
      <c r="AE15" s="49">
        <v>19</v>
      </c>
      <c r="AF15" s="47">
        <f t="shared" si="10"/>
        <v>468</v>
      </c>
      <c r="AG15" s="47">
        <v>26</v>
      </c>
      <c r="AH15" s="49">
        <v>18</v>
      </c>
      <c r="AI15" s="47">
        <f t="shared" si="11"/>
        <v>459</v>
      </c>
      <c r="AJ15" s="47">
        <v>27</v>
      </c>
      <c r="AK15" s="49">
        <v>17</v>
      </c>
    </row>
    <row r="16" spans="1:37" x14ac:dyDescent="0.25">
      <c r="A16" s="11" t="s">
        <v>23</v>
      </c>
      <c r="B16" s="47">
        <f t="shared" si="0"/>
        <v>486</v>
      </c>
      <c r="C16" s="47">
        <v>27</v>
      </c>
      <c r="D16" s="49">
        <v>18</v>
      </c>
      <c r="E16" s="47">
        <f t="shared" si="1"/>
        <v>434</v>
      </c>
      <c r="F16" s="48">
        <v>31</v>
      </c>
      <c r="G16" s="49">
        <v>14</v>
      </c>
      <c r="H16" s="47">
        <f t="shared" si="2"/>
        <v>1260</v>
      </c>
      <c r="I16" s="47">
        <v>42</v>
      </c>
      <c r="J16" s="49">
        <v>30</v>
      </c>
      <c r="K16" s="47">
        <f t="shared" si="3"/>
        <v>1431</v>
      </c>
      <c r="L16" s="47">
        <v>53</v>
      </c>
      <c r="M16" s="49">
        <v>27</v>
      </c>
      <c r="N16" s="47">
        <f t="shared" si="4"/>
        <v>1296</v>
      </c>
      <c r="O16" s="47">
        <v>72</v>
      </c>
      <c r="P16" s="49">
        <v>18</v>
      </c>
      <c r="Q16" s="47">
        <f t="shared" si="5"/>
        <v>792</v>
      </c>
      <c r="R16" s="47">
        <v>44</v>
      </c>
      <c r="S16" s="49">
        <v>18</v>
      </c>
      <c r="T16" s="47">
        <f t="shared" si="6"/>
        <v>527</v>
      </c>
      <c r="U16" s="47">
        <v>31</v>
      </c>
      <c r="V16" s="49">
        <v>17</v>
      </c>
      <c r="W16" s="47">
        <f t="shared" si="7"/>
        <v>903</v>
      </c>
      <c r="X16" s="47">
        <v>43</v>
      </c>
      <c r="Y16" s="49">
        <v>21</v>
      </c>
      <c r="Z16" s="47">
        <f t="shared" si="8"/>
        <v>575</v>
      </c>
      <c r="AA16" s="47">
        <v>25</v>
      </c>
      <c r="AB16" s="49">
        <v>23</v>
      </c>
      <c r="AC16" s="47">
        <f t="shared" si="9"/>
        <v>520</v>
      </c>
      <c r="AD16" s="47">
        <v>26</v>
      </c>
      <c r="AE16" s="49">
        <v>20</v>
      </c>
      <c r="AF16" s="47">
        <f t="shared" si="10"/>
        <v>616</v>
      </c>
      <c r="AG16" s="47">
        <v>28</v>
      </c>
      <c r="AH16" s="49">
        <v>22</v>
      </c>
      <c r="AI16" s="47">
        <f t="shared" si="11"/>
        <v>676</v>
      </c>
      <c r="AJ16" s="47">
        <v>26</v>
      </c>
      <c r="AK16" s="49">
        <v>26</v>
      </c>
    </row>
    <row r="17" spans="1:37" x14ac:dyDescent="0.25">
      <c r="A17" s="11" t="s">
        <v>24</v>
      </c>
      <c r="B17" s="47">
        <f t="shared" si="0"/>
        <v>108</v>
      </c>
      <c r="C17" s="48">
        <v>12</v>
      </c>
      <c r="D17" s="49">
        <v>9</v>
      </c>
      <c r="E17" s="47">
        <f t="shared" si="1"/>
        <v>56</v>
      </c>
      <c r="F17" s="48">
        <v>7</v>
      </c>
      <c r="G17" s="49">
        <v>8</v>
      </c>
      <c r="H17" s="47">
        <f t="shared" si="2"/>
        <v>252</v>
      </c>
      <c r="I17" s="47">
        <v>14</v>
      </c>
      <c r="J17" s="49">
        <v>18</v>
      </c>
      <c r="K17" s="47">
        <f t="shared" si="3"/>
        <v>364</v>
      </c>
      <c r="L17" s="47">
        <v>28</v>
      </c>
      <c r="M17" s="49">
        <v>13</v>
      </c>
      <c r="N17" s="47">
        <f t="shared" si="4"/>
        <v>444</v>
      </c>
      <c r="O17" s="47">
        <v>37</v>
      </c>
      <c r="P17" s="49">
        <v>12</v>
      </c>
      <c r="Q17" s="47">
        <f t="shared" si="5"/>
        <v>156</v>
      </c>
      <c r="R17" s="47">
        <v>12</v>
      </c>
      <c r="S17" s="49">
        <v>13</v>
      </c>
      <c r="T17" s="47">
        <f t="shared" si="6"/>
        <v>308</v>
      </c>
      <c r="U17" s="47">
        <v>22</v>
      </c>
      <c r="V17" s="49">
        <v>14</v>
      </c>
      <c r="W17" s="47">
        <f t="shared" si="7"/>
        <v>516</v>
      </c>
      <c r="X17" s="47">
        <v>43</v>
      </c>
      <c r="Y17" s="49">
        <v>12</v>
      </c>
      <c r="Z17" s="47">
        <f t="shared" si="8"/>
        <v>462</v>
      </c>
      <c r="AA17" s="47">
        <v>42</v>
      </c>
      <c r="AB17" s="49">
        <v>11</v>
      </c>
      <c r="AC17" s="47">
        <f t="shared" si="9"/>
        <v>348</v>
      </c>
      <c r="AD17" s="47">
        <v>29</v>
      </c>
      <c r="AE17" s="49">
        <v>12</v>
      </c>
      <c r="AF17" s="47">
        <f t="shared" si="10"/>
        <v>360</v>
      </c>
      <c r="AG17" s="47">
        <v>30</v>
      </c>
      <c r="AH17" s="49">
        <v>12</v>
      </c>
      <c r="AI17" s="47">
        <f t="shared" si="11"/>
        <v>464</v>
      </c>
      <c r="AJ17" s="47">
        <v>29</v>
      </c>
      <c r="AK17" s="49">
        <v>16</v>
      </c>
    </row>
    <row r="18" spans="1:37" x14ac:dyDescent="0.25">
      <c r="A18" s="11" t="s">
        <v>44</v>
      </c>
      <c r="B18" s="47">
        <f t="shared" si="0"/>
        <v>0</v>
      </c>
      <c r="C18" s="12"/>
      <c r="D18" s="49"/>
      <c r="E18" s="47">
        <f t="shared" si="1"/>
        <v>0</v>
      </c>
      <c r="F18" s="12"/>
      <c r="G18" s="49"/>
      <c r="H18" s="47">
        <f t="shared" si="2"/>
        <v>0</v>
      </c>
      <c r="I18" s="12"/>
      <c r="J18" s="49"/>
      <c r="K18" s="47">
        <f t="shared" si="3"/>
        <v>0</v>
      </c>
      <c r="L18" s="12"/>
      <c r="M18" s="49"/>
      <c r="N18" s="47">
        <f t="shared" si="4"/>
        <v>0</v>
      </c>
      <c r="O18" s="12"/>
      <c r="P18" s="49"/>
      <c r="Q18" s="47">
        <f t="shared" si="5"/>
        <v>0</v>
      </c>
      <c r="R18" s="12">
        <v>0</v>
      </c>
      <c r="S18" s="49"/>
      <c r="T18" s="47">
        <f t="shared" si="6"/>
        <v>0</v>
      </c>
      <c r="U18" s="12"/>
      <c r="V18" s="49"/>
      <c r="W18" s="47">
        <f t="shared" si="7"/>
        <v>0</v>
      </c>
      <c r="X18" s="12"/>
      <c r="Y18" s="49"/>
      <c r="Z18" s="47">
        <f t="shared" si="8"/>
        <v>0</v>
      </c>
      <c r="AA18" s="12"/>
      <c r="AB18" s="49"/>
      <c r="AC18" s="47">
        <f t="shared" si="9"/>
        <v>0</v>
      </c>
      <c r="AD18" s="12"/>
      <c r="AE18" s="49"/>
      <c r="AF18" s="47">
        <f t="shared" si="10"/>
        <v>0</v>
      </c>
      <c r="AG18" s="12"/>
      <c r="AH18" s="49"/>
      <c r="AI18" s="47">
        <f t="shared" si="11"/>
        <v>0</v>
      </c>
      <c r="AJ18" s="12"/>
      <c r="AK18" s="49"/>
    </row>
    <row r="19" spans="1:37" x14ac:dyDescent="0.25">
      <c r="A19" s="51" t="s">
        <v>45</v>
      </c>
      <c r="B19" s="47">
        <f t="shared" si="0"/>
        <v>0</v>
      </c>
      <c r="C19" s="10"/>
      <c r="D19" s="52"/>
      <c r="E19" s="47">
        <f t="shared" si="1"/>
        <v>0</v>
      </c>
      <c r="F19" s="10"/>
      <c r="G19" s="52"/>
      <c r="H19" s="47">
        <f t="shared" si="2"/>
        <v>0</v>
      </c>
      <c r="I19" s="10"/>
      <c r="J19" s="52"/>
      <c r="K19" s="47">
        <f t="shared" si="3"/>
        <v>0</v>
      </c>
      <c r="L19" s="10"/>
      <c r="M19" s="52"/>
      <c r="N19" s="47">
        <f t="shared" si="4"/>
        <v>0</v>
      </c>
      <c r="O19" s="10"/>
      <c r="P19" s="52"/>
      <c r="Q19" s="47">
        <f t="shared" si="5"/>
        <v>0</v>
      </c>
      <c r="R19" s="10">
        <v>0</v>
      </c>
      <c r="S19" s="52"/>
      <c r="T19" s="47">
        <f t="shared" si="6"/>
        <v>0</v>
      </c>
      <c r="U19" s="10"/>
      <c r="V19" s="52"/>
      <c r="W19" s="47">
        <f t="shared" si="7"/>
        <v>0</v>
      </c>
      <c r="X19" s="10"/>
      <c r="Y19" s="52"/>
      <c r="Z19" s="47">
        <f t="shared" si="8"/>
        <v>0</v>
      </c>
      <c r="AA19" s="10"/>
      <c r="AB19" s="52"/>
      <c r="AC19" s="47">
        <f t="shared" si="9"/>
        <v>0</v>
      </c>
      <c r="AD19" s="10"/>
      <c r="AE19" s="52"/>
      <c r="AF19" s="47">
        <f t="shared" si="10"/>
        <v>0</v>
      </c>
      <c r="AG19" s="10"/>
      <c r="AH19" s="52"/>
      <c r="AI19" s="47">
        <f t="shared" si="11"/>
        <v>0</v>
      </c>
      <c r="AJ19" s="10"/>
      <c r="AK19" s="52"/>
    </row>
    <row r="20" spans="1:37" x14ac:dyDescent="0.25">
      <c r="A20" s="51" t="s">
        <v>46</v>
      </c>
      <c r="B20" s="47">
        <f t="shared" si="0"/>
        <v>0</v>
      </c>
      <c r="C20" s="10"/>
      <c r="D20" s="52"/>
      <c r="E20" s="47">
        <f t="shared" si="1"/>
        <v>0</v>
      </c>
      <c r="F20" s="10"/>
      <c r="G20" s="52"/>
      <c r="H20" s="47">
        <f t="shared" si="2"/>
        <v>0</v>
      </c>
      <c r="I20" s="10"/>
      <c r="J20" s="52"/>
      <c r="K20" s="47">
        <f t="shared" si="3"/>
        <v>0</v>
      </c>
      <c r="L20" s="10"/>
      <c r="M20" s="52"/>
      <c r="N20" s="47">
        <f t="shared" si="4"/>
        <v>0</v>
      </c>
      <c r="O20" s="10"/>
      <c r="P20" s="52"/>
      <c r="Q20" s="47">
        <f t="shared" si="5"/>
        <v>0</v>
      </c>
      <c r="R20" s="10">
        <v>0</v>
      </c>
      <c r="S20" s="52"/>
      <c r="T20" s="47">
        <f t="shared" si="6"/>
        <v>0</v>
      </c>
      <c r="U20" s="10"/>
      <c r="V20" s="52"/>
      <c r="W20" s="47">
        <f t="shared" si="7"/>
        <v>0</v>
      </c>
      <c r="X20" s="10"/>
      <c r="Y20" s="52"/>
      <c r="Z20" s="47">
        <f t="shared" si="8"/>
        <v>0</v>
      </c>
      <c r="AA20" s="10"/>
      <c r="AB20" s="52"/>
      <c r="AC20" s="47">
        <f t="shared" si="9"/>
        <v>0</v>
      </c>
      <c r="AD20" s="10"/>
      <c r="AE20" s="52"/>
      <c r="AF20" s="47">
        <f t="shared" si="10"/>
        <v>0</v>
      </c>
      <c r="AG20" s="10"/>
      <c r="AH20" s="52"/>
      <c r="AI20" s="47">
        <f t="shared" si="11"/>
        <v>0</v>
      </c>
      <c r="AJ20" s="10"/>
      <c r="AK20" s="52"/>
    </row>
    <row r="21" spans="1:37" ht="15.75" thickBot="1" x14ac:dyDescent="0.3">
      <c r="A21" s="53"/>
      <c r="B21" s="54"/>
      <c r="C21" s="54"/>
      <c r="D21" s="55"/>
      <c r="E21" s="54"/>
      <c r="F21" s="54"/>
      <c r="G21" s="55"/>
      <c r="H21" s="54"/>
      <c r="I21" s="54"/>
      <c r="J21" s="55"/>
      <c r="K21" s="54"/>
      <c r="L21" s="54"/>
      <c r="M21" s="55"/>
      <c r="N21" s="54"/>
      <c r="O21" s="54"/>
      <c r="P21" s="55"/>
      <c r="Q21" s="54"/>
      <c r="R21" s="54"/>
      <c r="S21" s="55"/>
      <c r="T21" s="54"/>
      <c r="U21" s="54"/>
      <c r="V21" s="55"/>
      <c r="W21" s="54"/>
      <c r="X21" s="54"/>
      <c r="Y21" s="55"/>
      <c r="Z21" s="54"/>
      <c r="AA21" s="54"/>
      <c r="AB21" s="55"/>
      <c r="AC21" s="54"/>
      <c r="AD21" s="54"/>
      <c r="AE21" s="55"/>
      <c r="AF21" s="54"/>
      <c r="AG21" s="54"/>
      <c r="AH21" s="55"/>
      <c r="AI21" s="54"/>
      <c r="AJ21" s="54"/>
      <c r="AK21" s="55"/>
    </row>
    <row r="22" spans="1:37" ht="15.75" thickBot="1" x14ac:dyDescent="0.3">
      <c r="A22" s="56" t="s">
        <v>25</v>
      </c>
      <c r="B22" s="15">
        <f>SUM(B9:B21)</f>
        <v>35189</v>
      </c>
      <c r="C22" s="15">
        <f>SUM(C9:C21)</f>
        <v>1354</v>
      </c>
      <c r="D22" s="57">
        <f>B22/C22</f>
        <v>25.988921713441655</v>
      </c>
      <c r="E22" s="15">
        <f>SUM(E9:E21)</f>
        <v>32421</v>
      </c>
      <c r="F22" s="15">
        <f>SUM(F9:F21)</f>
        <v>1199</v>
      </c>
      <c r="G22" s="57">
        <f>E22/F22</f>
        <v>27.040033361134277</v>
      </c>
      <c r="H22" s="15">
        <f>SUM(H9:H21)</f>
        <v>26162</v>
      </c>
      <c r="I22" s="15">
        <f>SUM(I9:I21)</f>
        <v>1002</v>
      </c>
      <c r="J22" s="57">
        <f>H22/I22</f>
        <v>26.109780439121757</v>
      </c>
      <c r="K22" s="15">
        <f>SUM(K9:K21)</f>
        <v>24953</v>
      </c>
      <c r="L22" s="15">
        <f>SUM(L9:L21)</f>
        <v>969</v>
      </c>
      <c r="M22" s="57">
        <f>K22/L22</f>
        <v>25.751289989680082</v>
      </c>
      <c r="N22" s="15">
        <f>SUM(N9:N21)</f>
        <v>27248</v>
      </c>
      <c r="O22" s="15">
        <f>SUM(O9:O21)</f>
        <v>1050</v>
      </c>
      <c r="P22" s="57">
        <f>N22/O22</f>
        <v>25.950476190476191</v>
      </c>
      <c r="Q22" s="15">
        <f>SUM(Q9:Q21)</f>
        <v>20137</v>
      </c>
      <c r="R22" s="15">
        <f>SUM(R9:R21)</f>
        <v>741</v>
      </c>
      <c r="S22" s="57">
        <f>Q22/R22</f>
        <v>27.17543859649123</v>
      </c>
      <c r="T22" s="15">
        <f>SUM(T9:T21)</f>
        <v>19225</v>
      </c>
      <c r="U22" s="15">
        <f>SUM(U9:U21)</f>
        <v>773</v>
      </c>
      <c r="V22" s="57">
        <f>T22/U22</f>
        <v>24.870633893919791</v>
      </c>
      <c r="W22" s="15">
        <f>SUM(W9:W21)</f>
        <v>18176</v>
      </c>
      <c r="X22" s="15">
        <f>SUM(X9:X21)</f>
        <v>766</v>
      </c>
      <c r="Y22" s="57">
        <f>W22/X22</f>
        <v>23.728459530026111</v>
      </c>
      <c r="Z22" s="15">
        <f>SUM(Z9:Z21)</f>
        <v>17303</v>
      </c>
      <c r="AA22" s="15">
        <f>SUM(AA9:AA21)</f>
        <v>708</v>
      </c>
      <c r="AB22" s="57">
        <f>Z22/AA22</f>
        <v>24.439265536723163</v>
      </c>
      <c r="AC22" s="15">
        <f>SUM(AC9:AC21)</f>
        <v>19686</v>
      </c>
      <c r="AD22" s="15">
        <f>SUM(AD9:AD21)</f>
        <v>839</v>
      </c>
      <c r="AE22" s="57">
        <f>AC22/AD22</f>
        <v>23.463647199046484</v>
      </c>
      <c r="AF22" s="15">
        <f>SUM(AF9:AF21)</f>
        <v>20836</v>
      </c>
      <c r="AG22" s="15">
        <f>SUM(AG9:AG21)</f>
        <v>862</v>
      </c>
      <c r="AH22" s="57">
        <f>AF22/AG22</f>
        <v>24.171693735498838</v>
      </c>
      <c r="AI22" s="15">
        <f>SUM(AI9:AI21)</f>
        <v>22038</v>
      </c>
      <c r="AJ22" s="15">
        <f>SUM(AJ9:AJ21)</f>
        <v>839</v>
      </c>
      <c r="AK22" s="57">
        <f>AI22/AJ22</f>
        <v>26.266984505363528</v>
      </c>
    </row>
    <row r="26" spans="1:37" ht="15.75" x14ac:dyDescent="0.25">
      <c r="A26" s="2" t="s">
        <v>47</v>
      </c>
      <c r="B26" s="3"/>
      <c r="C26" s="3"/>
      <c r="D26" s="3"/>
    </row>
    <row r="27" spans="1:37" ht="15.75" x14ac:dyDescent="0.25">
      <c r="A27" s="1" t="s">
        <v>41</v>
      </c>
    </row>
    <row r="28" spans="1:37" ht="15.75" thickBot="1" x14ac:dyDescent="0.3">
      <c r="A28" s="16"/>
    </row>
    <row r="29" spans="1:37" ht="19.5" thickBot="1" x14ac:dyDescent="0.35">
      <c r="A29" s="35" t="s">
        <v>2</v>
      </c>
      <c r="B29" s="4" t="s">
        <v>3</v>
      </c>
      <c r="C29" s="5"/>
      <c r="D29" s="6"/>
      <c r="E29" s="4" t="s">
        <v>4</v>
      </c>
      <c r="F29" s="5"/>
      <c r="G29" s="6"/>
      <c r="H29" s="4" t="s">
        <v>5</v>
      </c>
      <c r="I29" s="5"/>
      <c r="J29" s="6"/>
      <c r="K29" s="4" t="s">
        <v>6</v>
      </c>
      <c r="L29" s="5"/>
      <c r="M29" s="6"/>
      <c r="N29" s="4" t="s">
        <v>7</v>
      </c>
      <c r="O29" s="5"/>
      <c r="P29" s="6"/>
      <c r="Q29" s="4" t="s">
        <v>8</v>
      </c>
      <c r="R29" s="5"/>
      <c r="S29" s="6"/>
      <c r="T29" s="4" t="s">
        <v>9</v>
      </c>
      <c r="U29" s="5"/>
      <c r="V29" s="6"/>
      <c r="W29" s="4" t="s">
        <v>10</v>
      </c>
      <c r="X29" s="5"/>
      <c r="Y29" s="6"/>
      <c r="Z29" s="4" t="s">
        <v>11</v>
      </c>
      <c r="AA29" s="5"/>
      <c r="AB29" s="6"/>
      <c r="AC29" s="4" t="s">
        <v>12</v>
      </c>
      <c r="AD29" s="5"/>
      <c r="AE29" s="6"/>
      <c r="AF29" s="4" t="s">
        <v>13</v>
      </c>
      <c r="AG29" s="5"/>
      <c r="AH29" s="6"/>
      <c r="AI29" s="4" t="s">
        <v>14</v>
      </c>
      <c r="AJ29" s="5"/>
      <c r="AK29" s="6"/>
    </row>
    <row r="30" spans="1:37" ht="48.75" customHeight="1" thickBot="1" x14ac:dyDescent="0.3">
      <c r="A30" s="36"/>
      <c r="B30" s="42" t="s">
        <v>15</v>
      </c>
      <c r="C30" s="43" t="s">
        <v>16</v>
      </c>
      <c r="D30" s="9" t="s">
        <v>17</v>
      </c>
      <c r="E30" s="42" t="s">
        <v>15</v>
      </c>
      <c r="F30" s="43" t="s">
        <v>16</v>
      </c>
      <c r="G30" s="9" t="s">
        <v>17</v>
      </c>
      <c r="H30" s="42" t="s">
        <v>15</v>
      </c>
      <c r="I30" s="43" t="s">
        <v>16</v>
      </c>
      <c r="J30" s="9" t="s">
        <v>17</v>
      </c>
      <c r="K30" s="42" t="s">
        <v>15</v>
      </c>
      <c r="L30" s="43" t="s">
        <v>16</v>
      </c>
      <c r="M30" s="9" t="s">
        <v>17</v>
      </c>
      <c r="N30" s="42" t="s">
        <v>15</v>
      </c>
      <c r="O30" s="43" t="s">
        <v>16</v>
      </c>
      <c r="P30" s="9" t="s">
        <v>17</v>
      </c>
      <c r="Q30" s="42" t="s">
        <v>15</v>
      </c>
      <c r="R30" s="43" t="s">
        <v>16</v>
      </c>
      <c r="S30" s="9" t="s">
        <v>17</v>
      </c>
      <c r="T30" s="42" t="s">
        <v>15</v>
      </c>
      <c r="U30" s="43" t="s">
        <v>16</v>
      </c>
      <c r="V30" s="9" t="s">
        <v>17</v>
      </c>
      <c r="W30" s="42" t="s">
        <v>15</v>
      </c>
      <c r="X30" s="43" t="s">
        <v>16</v>
      </c>
      <c r="Y30" s="9" t="s">
        <v>17</v>
      </c>
      <c r="Z30" s="42" t="s">
        <v>15</v>
      </c>
      <c r="AA30" s="43" t="s">
        <v>16</v>
      </c>
      <c r="AB30" s="9" t="s">
        <v>17</v>
      </c>
      <c r="AC30" s="42" t="s">
        <v>15</v>
      </c>
      <c r="AD30" s="43" t="s">
        <v>16</v>
      </c>
      <c r="AE30" s="9" t="s">
        <v>17</v>
      </c>
      <c r="AF30" s="42" t="s">
        <v>15</v>
      </c>
      <c r="AG30" s="43" t="s">
        <v>16</v>
      </c>
      <c r="AH30" s="9" t="s">
        <v>17</v>
      </c>
      <c r="AI30" s="42" t="s">
        <v>15</v>
      </c>
      <c r="AJ30" s="43" t="s">
        <v>48</v>
      </c>
      <c r="AK30" s="9" t="s">
        <v>17</v>
      </c>
    </row>
    <row r="31" spans="1:37" ht="15.75" customHeight="1" x14ac:dyDescent="0.25">
      <c r="A31" s="58"/>
      <c r="B31" s="47"/>
      <c r="C31" s="47" t="s">
        <v>26</v>
      </c>
      <c r="D31" s="59" t="s">
        <v>26</v>
      </c>
      <c r="E31" s="47"/>
      <c r="F31" s="47"/>
      <c r="G31" s="59"/>
      <c r="H31" s="47"/>
      <c r="I31" s="47"/>
      <c r="J31" s="59"/>
      <c r="K31" s="47"/>
      <c r="L31" s="47"/>
      <c r="M31" s="59"/>
      <c r="N31" s="47"/>
      <c r="O31" s="47"/>
      <c r="P31" s="59"/>
      <c r="Q31" s="47"/>
      <c r="R31" s="47"/>
      <c r="S31" s="59"/>
      <c r="T31" s="47"/>
      <c r="U31" s="47"/>
      <c r="V31" s="59"/>
      <c r="W31" s="47"/>
      <c r="X31" s="47"/>
      <c r="Y31" s="59"/>
      <c r="Z31" s="47"/>
      <c r="AA31" s="47"/>
      <c r="AB31" s="59"/>
      <c r="AC31" s="47"/>
      <c r="AD31" s="47"/>
      <c r="AE31" s="59"/>
      <c r="AF31" s="47"/>
      <c r="AG31" s="47"/>
      <c r="AH31" s="59"/>
      <c r="AI31" s="47"/>
      <c r="AJ31" s="47"/>
      <c r="AK31" s="59"/>
    </row>
    <row r="32" spans="1:37" x14ac:dyDescent="0.25">
      <c r="A32" s="11" t="s">
        <v>18</v>
      </c>
      <c r="B32" s="47">
        <f>D32*C32</f>
        <v>56736</v>
      </c>
      <c r="C32" s="48">
        <v>1773</v>
      </c>
      <c r="D32" s="49">
        <v>32</v>
      </c>
      <c r="E32" s="47">
        <f>G32*F32</f>
        <v>70161</v>
      </c>
      <c r="F32" s="48">
        <v>1799</v>
      </c>
      <c r="G32" s="49">
        <v>39</v>
      </c>
      <c r="H32" s="47">
        <f>J32*I32</f>
        <v>80600</v>
      </c>
      <c r="I32" s="60">
        <v>2015</v>
      </c>
      <c r="J32" s="49">
        <v>40</v>
      </c>
      <c r="K32" s="47">
        <f>M32*L32</f>
        <v>68616</v>
      </c>
      <c r="L32" s="60">
        <v>1906</v>
      </c>
      <c r="M32" s="49">
        <v>36</v>
      </c>
      <c r="N32" s="47">
        <f>P32*O32</f>
        <v>100620</v>
      </c>
      <c r="O32" s="60">
        <v>2236</v>
      </c>
      <c r="P32" s="49">
        <v>45</v>
      </c>
      <c r="Q32" s="47">
        <f>S32*R32</f>
        <v>96840</v>
      </c>
      <c r="R32" s="60">
        <v>2152</v>
      </c>
      <c r="S32" s="49">
        <v>45</v>
      </c>
      <c r="T32" s="47">
        <f>V32*U32</f>
        <v>86856</v>
      </c>
      <c r="U32" s="60">
        <v>1974</v>
      </c>
      <c r="V32" s="49">
        <v>44</v>
      </c>
      <c r="W32" s="47">
        <f>Y32*X32</f>
        <v>93168</v>
      </c>
      <c r="X32" s="60">
        <v>1941</v>
      </c>
      <c r="Y32" s="49">
        <v>48</v>
      </c>
      <c r="Z32" s="47">
        <f>AB32*AA32</f>
        <v>97431</v>
      </c>
      <c r="AA32" s="60">
        <v>2073</v>
      </c>
      <c r="AB32" s="49">
        <v>47</v>
      </c>
      <c r="AC32" s="47">
        <f>AE32*AD32</f>
        <v>104225</v>
      </c>
      <c r="AD32" s="60">
        <v>1895</v>
      </c>
      <c r="AE32" s="49">
        <v>55</v>
      </c>
      <c r="AF32" s="47">
        <f>AH32*AG32</f>
        <v>96228</v>
      </c>
      <c r="AG32" s="60">
        <v>1782</v>
      </c>
      <c r="AH32" s="49">
        <v>54</v>
      </c>
      <c r="AI32" s="47">
        <f>AK32*AJ32</f>
        <v>91213</v>
      </c>
      <c r="AJ32" s="60">
        <v>1721</v>
      </c>
      <c r="AK32" s="49">
        <v>53</v>
      </c>
    </row>
    <row r="33" spans="1:37" x14ac:dyDescent="0.25">
      <c r="A33" s="11" t="s">
        <v>19</v>
      </c>
      <c r="B33" s="47">
        <f t="shared" ref="B33:B41" si="12">D33*C33</f>
        <v>84714</v>
      </c>
      <c r="C33" s="48">
        <v>2017</v>
      </c>
      <c r="D33" s="49">
        <v>42</v>
      </c>
      <c r="E33" s="47">
        <f t="shared" ref="E33:E41" si="13">G33*F33</f>
        <v>106608</v>
      </c>
      <c r="F33" s="48">
        <v>2221</v>
      </c>
      <c r="G33" s="49">
        <v>48</v>
      </c>
      <c r="H33" s="47">
        <f t="shared" ref="H33:H41" si="14">J33*I33</f>
        <v>160080</v>
      </c>
      <c r="I33" s="60">
        <v>3480</v>
      </c>
      <c r="J33" s="49">
        <v>46</v>
      </c>
      <c r="K33" s="47">
        <f t="shared" ref="K33:K41" si="15">M33*L33</f>
        <v>200695</v>
      </c>
      <c r="L33" s="60">
        <v>3649</v>
      </c>
      <c r="M33" s="49">
        <v>55</v>
      </c>
      <c r="N33" s="47">
        <f t="shared" ref="N33:N41" si="16">P33*O33</f>
        <v>238754</v>
      </c>
      <c r="O33" s="60">
        <v>3914</v>
      </c>
      <c r="P33" s="49">
        <v>61</v>
      </c>
      <c r="Q33" s="47">
        <f t="shared" ref="Q33:Q41" si="17">S33*R33</f>
        <v>143365</v>
      </c>
      <c r="R33" s="60">
        <v>2705</v>
      </c>
      <c r="S33" s="49">
        <v>53</v>
      </c>
      <c r="T33" s="47">
        <f t="shared" ref="T33:T41" si="18">V33*U33</f>
        <v>125146</v>
      </c>
      <c r="U33" s="60">
        <v>2554</v>
      </c>
      <c r="V33" s="49">
        <v>49</v>
      </c>
      <c r="W33" s="47">
        <f t="shared" ref="W33:W41" si="19">Y33*X33</f>
        <v>106216</v>
      </c>
      <c r="X33" s="60">
        <v>2414</v>
      </c>
      <c r="Y33" s="49">
        <v>44</v>
      </c>
      <c r="Z33" s="47">
        <f t="shared" ref="Z33:Z41" si="20">AB33*AA33</f>
        <v>109564</v>
      </c>
      <c r="AA33" s="60">
        <v>2548</v>
      </c>
      <c r="AB33" s="49">
        <v>43</v>
      </c>
      <c r="AC33" s="47">
        <f t="shared" ref="AC33:AC41" si="21">AE33*AD33</f>
        <v>104748</v>
      </c>
      <c r="AD33" s="60">
        <v>2436</v>
      </c>
      <c r="AE33" s="49">
        <v>43</v>
      </c>
      <c r="AF33" s="47">
        <f t="shared" ref="AF33:AF41" si="22">AH33*AG33</f>
        <v>94342</v>
      </c>
      <c r="AG33" s="60">
        <v>2194</v>
      </c>
      <c r="AH33" s="49">
        <v>43</v>
      </c>
      <c r="AI33" s="47">
        <f t="shared" ref="AI33:AI41" si="23">AK33*AJ33</f>
        <v>108050</v>
      </c>
      <c r="AJ33" s="60">
        <v>2161</v>
      </c>
      <c r="AK33" s="49">
        <v>50</v>
      </c>
    </row>
    <row r="34" spans="1:37" x14ac:dyDescent="0.25">
      <c r="A34" s="11" t="s">
        <v>20</v>
      </c>
      <c r="B34" s="47">
        <f t="shared" si="12"/>
        <v>30300</v>
      </c>
      <c r="C34" s="48">
        <v>1212</v>
      </c>
      <c r="D34" s="49">
        <v>25</v>
      </c>
      <c r="E34" s="47">
        <f t="shared" si="13"/>
        <v>57155</v>
      </c>
      <c r="F34" s="48">
        <v>1633</v>
      </c>
      <c r="G34" s="49">
        <v>35</v>
      </c>
      <c r="H34" s="47">
        <f t="shared" si="14"/>
        <v>68040</v>
      </c>
      <c r="I34" s="60">
        <v>1890</v>
      </c>
      <c r="J34" s="49">
        <v>36</v>
      </c>
      <c r="K34" s="47">
        <f t="shared" si="15"/>
        <v>57256</v>
      </c>
      <c r="L34" s="60">
        <v>1684</v>
      </c>
      <c r="M34" s="49">
        <v>34</v>
      </c>
      <c r="N34" s="47">
        <f t="shared" si="16"/>
        <v>95280</v>
      </c>
      <c r="O34" s="60">
        <v>1985</v>
      </c>
      <c r="P34" s="49">
        <v>48</v>
      </c>
      <c r="Q34" s="47">
        <f t="shared" si="17"/>
        <v>57780</v>
      </c>
      <c r="R34" s="60">
        <v>1605</v>
      </c>
      <c r="S34" s="49">
        <v>36</v>
      </c>
      <c r="T34" s="47">
        <f t="shared" si="18"/>
        <v>42570</v>
      </c>
      <c r="U34" s="60">
        <v>1419</v>
      </c>
      <c r="V34" s="49">
        <v>30</v>
      </c>
      <c r="W34" s="47">
        <f t="shared" si="19"/>
        <v>43703</v>
      </c>
      <c r="X34" s="60">
        <v>1507</v>
      </c>
      <c r="Y34" s="49">
        <v>29</v>
      </c>
      <c r="Z34" s="47">
        <f t="shared" si="20"/>
        <v>49050</v>
      </c>
      <c r="AA34" s="60">
        <v>1635</v>
      </c>
      <c r="AB34" s="49">
        <v>30</v>
      </c>
      <c r="AC34" s="47">
        <f t="shared" si="21"/>
        <v>44254</v>
      </c>
      <c r="AD34" s="60">
        <v>1526</v>
      </c>
      <c r="AE34" s="49">
        <v>29</v>
      </c>
      <c r="AF34" s="47">
        <f t="shared" si="22"/>
        <v>49800</v>
      </c>
      <c r="AG34" s="60">
        <v>1660</v>
      </c>
      <c r="AH34" s="49">
        <v>30</v>
      </c>
      <c r="AI34" s="47">
        <f t="shared" si="23"/>
        <v>43923</v>
      </c>
      <c r="AJ34" s="60">
        <v>1331</v>
      </c>
      <c r="AK34" s="49">
        <v>33</v>
      </c>
    </row>
    <row r="35" spans="1:37" x14ac:dyDescent="0.25">
      <c r="A35" s="11" t="s">
        <v>21</v>
      </c>
      <c r="B35" s="47">
        <f t="shared" si="12"/>
        <v>13927</v>
      </c>
      <c r="C35" s="60">
        <v>733</v>
      </c>
      <c r="D35" s="49">
        <v>19</v>
      </c>
      <c r="E35" s="47">
        <f t="shared" si="13"/>
        <v>20160</v>
      </c>
      <c r="F35" s="48">
        <v>840</v>
      </c>
      <c r="G35" s="49">
        <v>24</v>
      </c>
      <c r="H35" s="47">
        <f t="shared" si="14"/>
        <v>25434</v>
      </c>
      <c r="I35" s="60">
        <v>942</v>
      </c>
      <c r="J35" s="49">
        <v>27</v>
      </c>
      <c r="K35" s="47">
        <f t="shared" si="15"/>
        <v>27497</v>
      </c>
      <c r="L35" s="60">
        <v>887</v>
      </c>
      <c r="M35" s="49">
        <v>31</v>
      </c>
      <c r="N35" s="47">
        <f t="shared" si="16"/>
        <v>24165</v>
      </c>
      <c r="O35" s="60">
        <v>895</v>
      </c>
      <c r="P35" s="49">
        <v>27</v>
      </c>
      <c r="Q35" s="47">
        <f t="shared" si="17"/>
        <v>20098</v>
      </c>
      <c r="R35" s="60">
        <v>773</v>
      </c>
      <c r="S35" s="49">
        <v>26</v>
      </c>
      <c r="T35" s="47">
        <f t="shared" si="18"/>
        <v>28644</v>
      </c>
      <c r="U35" s="60">
        <v>868</v>
      </c>
      <c r="V35" s="49">
        <v>33</v>
      </c>
      <c r="W35" s="47">
        <f t="shared" si="19"/>
        <v>41800</v>
      </c>
      <c r="X35" s="60">
        <v>950</v>
      </c>
      <c r="Y35" s="49">
        <v>44</v>
      </c>
      <c r="Z35" s="47">
        <f t="shared" si="20"/>
        <v>38192</v>
      </c>
      <c r="AA35" s="60">
        <v>868</v>
      </c>
      <c r="AB35" s="49">
        <v>44</v>
      </c>
      <c r="AC35" s="47">
        <f t="shared" si="21"/>
        <v>27360</v>
      </c>
      <c r="AD35" s="60">
        <v>855</v>
      </c>
      <c r="AE35" s="49">
        <v>32</v>
      </c>
      <c r="AF35" s="47">
        <f t="shared" si="22"/>
        <v>29400</v>
      </c>
      <c r="AG35" s="60">
        <v>840</v>
      </c>
      <c r="AH35" s="49">
        <v>35</v>
      </c>
      <c r="AI35" s="47">
        <f t="shared" si="23"/>
        <v>30248</v>
      </c>
      <c r="AJ35" s="60">
        <v>796</v>
      </c>
      <c r="AK35" s="49">
        <v>38</v>
      </c>
    </row>
    <row r="36" spans="1:37" x14ac:dyDescent="0.25">
      <c r="A36" s="11" t="s">
        <v>42</v>
      </c>
      <c r="B36" s="47">
        <f t="shared" si="12"/>
        <v>1313</v>
      </c>
      <c r="C36" s="62">
        <v>101</v>
      </c>
      <c r="D36" s="49">
        <v>13</v>
      </c>
      <c r="E36" s="47">
        <f t="shared" si="13"/>
        <v>1386</v>
      </c>
      <c r="F36" s="48">
        <v>99</v>
      </c>
      <c r="G36" s="49">
        <v>14</v>
      </c>
      <c r="H36" s="47">
        <f t="shared" si="14"/>
        <v>2197</v>
      </c>
      <c r="I36" s="60">
        <v>169</v>
      </c>
      <c r="J36" s="49">
        <v>13</v>
      </c>
      <c r="K36" s="47">
        <f t="shared" si="15"/>
        <v>1375</v>
      </c>
      <c r="L36" s="60">
        <v>125</v>
      </c>
      <c r="M36" s="49">
        <v>11</v>
      </c>
      <c r="N36" s="47">
        <f t="shared" si="16"/>
        <v>1668</v>
      </c>
      <c r="O36" s="60">
        <v>139</v>
      </c>
      <c r="P36" s="49">
        <v>12</v>
      </c>
      <c r="Q36" s="47">
        <f t="shared" si="17"/>
        <v>2016</v>
      </c>
      <c r="R36" s="60">
        <v>126</v>
      </c>
      <c r="S36" s="49">
        <v>16</v>
      </c>
      <c r="T36" s="47">
        <f t="shared" si="18"/>
        <v>1680</v>
      </c>
      <c r="U36" s="60">
        <v>140</v>
      </c>
      <c r="V36" s="49">
        <v>12</v>
      </c>
      <c r="W36" s="47">
        <f t="shared" si="19"/>
        <v>1152</v>
      </c>
      <c r="X36" s="60">
        <v>128</v>
      </c>
      <c r="Y36" s="49">
        <v>9</v>
      </c>
      <c r="Z36" s="47">
        <f t="shared" si="20"/>
        <v>1570</v>
      </c>
      <c r="AA36" s="60">
        <v>157</v>
      </c>
      <c r="AB36" s="49">
        <v>10</v>
      </c>
      <c r="AC36" s="47">
        <f t="shared" si="21"/>
        <v>2064</v>
      </c>
      <c r="AD36" s="60">
        <v>172</v>
      </c>
      <c r="AE36" s="49">
        <v>12</v>
      </c>
      <c r="AF36" s="47">
        <f t="shared" si="22"/>
        <v>2715</v>
      </c>
      <c r="AG36" s="60">
        <v>181</v>
      </c>
      <c r="AH36" s="49">
        <v>15</v>
      </c>
      <c r="AI36" s="47">
        <f t="shared" si="23"/>
        <v>1716</v>
      </c>
      <c r="AJ36" s="60">
        <v>143</v>
      </c>
      <c r="AK36" s="49">
        <v>12</v>
      </c>
    </row>
    <row r="37" spans="1:37" x14ac:dyDescent="0.25">
      <c r="A37" s="11" t="s">
        <v>22</v>
      </c>
      <c r="B37" s="47">
        <f t="shared" si="12"/>
        <v>3200</v>
      </c>
      <c r="C37" s="63">
        <v>200</v>
      </c>
      <c r="D37" s="49">
        <v>16</v>
      </c>
      <c r="E37" s="47">
        <f t="shared" si="13"/>
        <v>4046</v>
      </c>
      <c r="F37" s="48">
        <v>238</v>
      </c>
      <c r="G37" s="49">
        <v>17</v>
      </c>
      <c r="H37" s="47">
        <f t="shared" si="14"/>
        <v>4658</v>
      </c>
      <c r="I37" s="60">
        <v>274</v>
      </c>
      <c r="J37" s="49">
        <v>17</v>
      </c>
      <c r="K37" s="47">
        <f t="shared" si="15"/>
        <v>5280</v>
      </c>
      <c r="L37" s="60">
        <v>264</v>
      </c>
      <c r="M37" s="49">
        <v>20</v>
      </c>
      <c r="N37" s="47">
        <f t="shared" si="16"/>
        <v>4777</v>
      </c>
      <c r="O37" s="60">
        <v>281</v>
      </c>
      <c r="P37" s="49">
        <v>17</v>
      </c>
      <c r="Q37" s="47">
        <f t="shared" si="17"/>
        <v>2756</v>
      </c>
      <c r="R37" s="60">
        <v>212</v>
      </c>
      <c r="S37" s="49">
        <v>13</v>
      </c>
      <c r="T37" s="47">
        <f t="shared" si="18"/>
        <v>31218</v>
      </c>
      <c r="U37" s="60">
        <v>258</v>
      </c>
      <c r="V37" s="49">
        <v>121</v>
      </c>
      <c r="W37" s="47">
        <f t="shared" si="19"/>
        <v>4096</v>
      </c>
      <c r="X37" s="60">
        <v>256</v>
      </c>
      <c r="Y37" s="49">
        <v>16</v>
      </c>
      <c r="Z37" s="47">
        <f t="shared" si="20"/>
        <v>3540</v>
      </c>
      <c r="AA37" s="60">
        <v>236</v>
      </c>
      <c r="AB37" s="49">
        <v>15</v>
      </c>
      <c r="AC37" s="47">
        <f t="shared" si="21"/>
        <v>3960</v>
      </c>
      <c r="AD37" s="60">
        <v>198</v>
      </c>
      <c r="AE37" s="49">
        <v>20</v>
      </c>
      <c r="AF37" s="47">
        <f t="shared" si="22"/>
        <v>5448</v>
      </c>
      <c r="AG37" s="60">
        <v>227</v>
      </c>
      <c r="AH37" s="49">
        <v>24</v>
      </c>
      <c r="AI37" s="47">
        <f t="shared" si="23"/>
        <v>3757</v>
      </c>
      <c r="AJ37" s="60">
        <v>221</v>
      </c>
      <c r="AK37" s="49">
        <v>17</v>
      </c>
    </row>
    <row r="38" spans="1:37" x14ac:dyDescent="0.25">
      <c r="A38" s="11" t="s">
        <v>43</v>
      </c>
      <c r="B38" s="47">
        <f t="shared" si="12"/>
        <v>15785</v>
      </c>
      <c r="C38" s="62">
        <v>385</v>
      </c>
      <c r="D38" s="49">
        <v>41</v>
      </c>
      <c r="E38" s="47">
        <f t="shared" si="13"/>
        <v>23050</v>
      </c>
      <c r="F38" s="48">
        <v>461</v>
      </c>
      <c r="G38" s="49">
        <v>50</v>
      </c>
      <c r="H38" s="47">
        <f t="shared" si="14"/>
        <v>21390</v>
      </c>
      <c r="I38" s="60">
        <v>465</v>
      </c>
      <c r="J38" s="49">
        <v>46</v>
      </c>
      <c r="K38" s="47">
        <f t="shared" si="15"/>
        <v>24751</v>
      </c>
      <c r="L38" s="60">
        <v>467</v>
      </c>
      <c r="M38" s="49">
        <v>53</v>
      </c>
      <c r="N38" s="47">
        <f t="shared" si="16"/>
        <v>26768</v>
      </c>
      <c r="O38" s="60">
        <v>478</v>
      </c>
      <c r="P38" s="49">
        <v>56</v>
      </c>
      <c r="Q38" s="47">
        <f t="shared" si="17"/>
        <v>14596</v>
      </c>
      <c r="R38" s="60">
        <v>356</v>
      </c>
      <c r="S38" s="49">
        <v>41</v>
      </c>
      <c r="T38" s="47">
        <f t="shared" si="18"/>
        <v>13490</v>
      </c>
      <c r="U38" s="60">
        <v>355</v>
      </c>
      <c r="V38" s="49">
        <v>38</v>
      </c>
      <c r="W38" s="47">
        <f t="shared" si="19"/>
        <v>17336</v>
      </c>
      <c r="X38" s="60">
        <v>394</v>
      </c>
      <c r="Y38" s="49">
        <v>44</v>
      </c>
      <c r="Z38" s="47">
        <f t="shared" si="20"/>
        <v>19000</v>
      </c>
      <c r="AA38" s="60">
        <v>475</v>
      </c>
      <c r="AB38" s="49">
        <v>40</v>
      </c>
      <c r="AC38" s="47">
        <f t="shared" si="21"/>
        <v>16813</v>
      </c>
      <c r="AD38" s="60">
        <v>391</v>
      </c>
      <c r="AE38" s="49">
        <v>43</v>
      </c>
      <c r="AF38" s="47">
        <f t="shared" si="22"/>
        <v>16835</v>
      </c>
      <c r="AG38" s="60">
        <v>455</v>
      </c>
      <c r="AH38" s="49">
        <v>37</v>
      </c>
      <c r="AI38" s="47">
        <f t="shared" si="23"/>
        <v>11780</v>
      </c>
      <c r="AJ38" s="60">
        <v>380</v>
      </c>
      <c r="AK38" s="49">
        <v>31</v>
      </c>
    </row>
    <row r="39" spans="1:37" x14ac:dyDescent="0.25">
      <c r="A39" s="11" t="s">
        <v>23</v>
      </c>
      <c r="B39" s="47">
        <f t="shared" si="12"/>
        <v>11049</v>
      </c>
      <c r="C39" s="63">
        <v>381</v>
      </c>
      <c r="D39" s="49">
        <v>29</v>
      </c>
      <c r="E39" s="47">
        <f t="shared" si="13"/>
        <v>16066</v>
      </c>
      <c r="F39" s="63">
        <v>554</v>
      </c>
      <c r="G39" s="49">
        <v>29</v>
      </c>
      <c r="H39" s="47">
        <f t="shared" si="14"/>
        <v>22100</v>
      </c>
      <c r="I39" s="60">
        <v>650</v>
      </c>
      <c r="J39" s="49">
        <v>34</v>
      </c>
      <c r="K39" s="47">
        <f t="shared" si="15"/>
        <v>20526</v>
      </c>
      <c r="L39" s="60">
        <v>622</v>
      </c>
      <c r="M39" s="49">
        <v>33</v>
      </c>
      <c r="N39" s="47">
        <f t="shared" si="16"/>
        <v>31504</v>
      </c>
      <c r="O39" s="60">
        <v>716</v>
      </c>
      <c r="P39" s="49">
        <v>44</v>
      </c>
      <c r="Q39" s="47">
        <f t="shared" si="17"/>
        <v>22140</v>
      </c>
      <c r="R39" s="60">
        <v>615</v>
      </c>
      <c r="S39" s="49">
        <v>36</v>
      </c>
      <c r="T39" s="47">
        <f t="shared" si="18"/>
        <v>11960</v>
      </c>
      <c r="U39" s="60">
        <v>460</v>
      </c>
      <c r="V39" s="49">
        <v>26</v>
      </c>
      <c r="W39" s="47">
        <f t="shared" si="19"/>
        <v>11750</v>
      </c>
      <c r="X39" s="60">
        <v>470</v>
      </c>
      <c r="Y39" s="49">
        <v>25</v>
      </c>
      <c r="Z39" s="47">
        <f t="shared" si="20"/>
        <v>14040</v>
      </c>
      <c r="AA39" s="60">
        <v>520</v>
      </c>
      <c r="AB39" s="49">
        <v>27</v>
      </c>
      <c r="AC39" s="47">
        <f t="shared" si="21"/>
        <v>14239</v>
      </c>
      <c r="AD39" s="60">
        <v>491</v>
      </c>
      <c r="AE39" s="49">
        <v>29</v>
      </c>
      <c r="AF39" s="47">
        <f t="shared" si="22"/>
        <v>21720</v>
      </c>
      <c r="AG39" s="60">
        <v>543</v>
      </c>
      <c r="AH39" s="49">
        <v>40</v>
      </c>
      <c r="AI39" s="47">
        <f t="shared" si="23"/>
        <v>19440</v>
      </c>
      <c r="AJ39" s="60">
        <v>486</v>
      </c>
      <c r="AK39" s="49">
        <v>40</v>
      </c>
    </row>
    <row r="40" spans="1:37" x14ac:dyDescent="0.25">
      <c r="A40" s="11" t="s">
        <v>24</v>
      </c>
      <c r="B40" s="47">
        <f t="shared" si="12"/>
        <v>6747</v>
      </c>
      <c r="C40" s="61">
        <v>519</v>
      </c>
      <c r="D40" s="49">
        <v>13</v>
      </c>
      <c r="E40" s="47">
        <f t="shared" si="13"/>
        <v>9265</v>
      </c>
      <c r="F40" s="48">
        <v>545</v>
      </c>
      <c r="G40" s="49">
        <v>17</v>
      </c>
      <c r="H40" s="47">
        <f t="shared" si="14"/>
        <v>14432</v>
      </c>
      <c r="I40" s="60">
        <v>656</v>
      </c>
      <c r="J40" s="49">
        <v>22</v>
      </c>
      <c r="K40" s="47">
        <f t="shared" si="15"/>
        <v>12939</v>
      </c>
      <c r="L40" s="60">
        <v>681</v>
      </c>
      <c r="M40" s="49">
        <v>19</v>
      </c>
      <c r="N40" s="47">
        <f t="shared" si="16"/>
        <v>15414</v>
      </c>
      <c r="O40" s="60">
        <v>734</v>
      </c>
      <c r="P40" s="49">
        <v>21</v>
      </c>
      <c r="Q40" s="47">
        <f t="shared" si="17"/>
        <v>9520</v>
      </c>
      <c r="R40" s="60">
        <v>560</v>
      </c>
      <c r="S40" s="49">
        <v>17</v>
      </c>
      <c r="T40" s="47">
        <f t="shared" si="18"/>
        <v>6588</v>
      </c>
      <c r="U40" s="60">
        <v>549</v>
      </c>
      <c r="V40" s="49">
        <v>12</v>
      </c>
      <c r="W40" s="47">
        <f t="shared" si="19"/>
        <v>8190</v>
      </c>
      <c r="X40" s="60">
        <v>546</v>
      </c>
      <c r="Y40" s="49">
        <v>15</v>
      </c>
      <c r="Z40" s="47">
        <f t="shared" si="20"/>
        <v>13530</v>
      </c>
      <c r="AA40" s="60">
        <v>615</v>
      </c>
      <c r="AB40" s="49">
        <v>22</v>
      </c>
      <c r="AC40" s="47">
        <f t="shared" si="21"/>
        <v>12578</v>
      </c>
      <c r="AD40" s="60">
        <v>662</v>
      </c>
      <c r="AE40" s="49">
        <v>19</v>
      </c>
      <c r="AF40" s="47">
        <f t="shared" si="22"/>
        <v>12831</v>
      </c>
      <c r="AG40" s="60">
        <v>611</v>
      </c>
      <c r="AH40" s="49">
        <v>21</v>
      </c>
      <c r="AI40" s="47">
        <f t="shared" si="23"/>
        <v>13340</v>
      </c>
      <c r="AJ40" s="60">
        <v>580</v>
      </c>
      <c r="AK40" s="49">
        <v>23</v>
      </c>
    </row>
    <row r="41" spans="1:37" x14ac:dyDescent="0.25">
      <c r="A41" s="11" t="s">
        <v>44</v>
      </c>
      <c r="B41" s="47">
        <f t="shared" si="12"/>
        <v>0</v>
      </c>
      <c r="C41" s="61"/>
      <c r="D41" s="49"/>
      <c r="E41" s="47">
        <f t="shared" si="13"/>
        <v>0</v>
      </c>
      <c r="F41" s="63"/>
      <c r="G41" s="49"/>
      <c r="H41" s="47">
        <f t="shared" si="14"/>
        <v>0</v>
      </c>
      <c r="I41" s="60"/>
      <c r="J41" s="49"/>
      <c r="K41" s="47">
        <f t="shared" si="15"/>
        <v>0</v>
      </c>
      <c r="L41" s="60"/>
      <c r="M41" s="49"/>
      <c r="N41" s="47">
        <f t="shared" si="16"/>
        <v>0</v>
      </c>
      <c r="O41" s="60"/>
      <c r="P41" s="49"/>
      <c r="Q41" s="47">
        <f t="shared" si="17"/>
        <v>0</v>
      </c>
      <c r="R41" s="60"/>
      <c r="S41" s="49"/>
      <c r="T41" s="47">
        <f t="shared" si="18"/>
        <v>0</v>
      </c>
      <c r="U41" s="60"/>
      <c r="V41" s="49"/>
      <c r="W41" s="47">
        <f t="shared" si="19"/>
        <v>0</v>
      </c>
      <c r="X41" s="60"/>
      <c r="Y41" s="49"/>
      <c r="Z41" s="47">
        <f t="shared" si="20"/>
        <v>0</v>
      </c>
      <c r="AA41" s="60"/>
      <c r="AB41" s="49"/>
      <c r="AC41" s="47">
        <f t="shared" si="21"/>
        <v>0</v>
      </c>
      <c r="AD41" s="47"/>
      <c r="AE41" s="49"/>
      <c r="AF41" s="47">
        <f t="shared" si="22"/>
        <v>0</v>
      </c>
      <c r="AG41" s="47"/>
      <c r="AH41" s="49"/>
      <c r="AI41" s="47">
        <f t="shared" si="23"/>
        <v>0</v>
      </c>
      <c r="AJ41" s="47"/>
      <c r="AK41" s="49"/>
    </row>
    <row r="42" spans="1:37" ht="15.75" thickBot="1" x14ac:dyDescent="0.3">
      <c r="A42" s="51"/>
      <c r="B42" s="47"/>
      <c r="C42" s="64"/>
      <c r="D42" s="49"/>
      <c r="E42" s="47"/>
      <c r="F42" s="47"/>
      <c r="G42" s="49"/>
      <c r="H42" s="47"/>
      <c r="I42" s="47"/>
      <c r="J42" s="49"/>
      <c r="K42" s="47"/>
      <c r="L42" s="47"/>
      <c r="M42" s="49"/>
      <c r="N42" s="47"/>
      <c r="O42" s="47"/>
      <c r="P42" s="49"/>
      <c r="Q42" s="47"/>
      <c r="R42" s="47"/>
      <c r="S42" s="49"/>
      <c r="T42" s="47"/>
      <c r="U42" s="47"/>
      <c r="V42" s="49"/>
      <c r="W42" s="47"/>
      <c r="X42" s="47"/>
      <c r="Y42" s="49"/>
      <c r="Z42" s="47"/>
      <c r="AA42" s="47"/>
      <c r="AB42" s="49"/>
      <c r="AC42" s="47"/>
      <c r="AD42" s="47"/>
      <c r="AE42" s="49"/>
      <c r="AF42" s="47"/>
      <c r="AG42" s="47"/>
      <c r="AH42" s="49"/>
      <c r="AI42" s="47"/>
      <c r="AJ42" s="47"/>
      <c r="AK42" s="49"/>
    </row>
    <row r="43" spans="1:37" ht="15.75" thickBot="1" x14ac:dyDescent="0.3">
      <c r="A43" s="56" t="s">
        <v>27</v>
      </c>
      <c r="B43" s="15">
        <f>SUM(B32:B42)</f>
        <v>223771</v>
      </c>
      <c r="C43" s="15">
        <f>SUM(C32:C42)</f>
        <v>7321</v>
      </c>
      <c r="D43" s="57">
        <f>B43/C43</f>
        <v>30.565633110230841</v>
      </c>
      <c r="E43" s="15">
        <f>SUM(E32:E42)</f>
        <v>307897</v>
      </c>
      <c r="F43" s="15">
        <f>SUM(F32:F42)</f>
        <v>8390</v>
      </c>
      <c r="G43" s="57">
        <f>E43/F43</f>
        <v>36.69809296781883</v>
      </c>
      <c r="H43" s="15">
        <f>SUM(H32:H42)</f>
        <v>398931</v>
      </c>
      <c r="I43" s="15">
        <f>SUM(I32:I42)</f>
        <v>10541</v>
      </c>
      <c r="J43" s="57">
        <f>H43/I43</f>
        <v>37.845650317806658</v>
      </c>
      <c r="K43" s="15">
        <f>SUM(K32:K42)</f>
        <v>418935</v>
      </c>
      <c r="L43" s="15">
        <f>SUM(L32:L42)</f>
        <v>10285</v>
      </c>
      <c r="M43" s="57">
        <f>K43/L43</f>
        <v>40.732620320855617</v>
      </c>
      <c r="N43" s="15">
        <f>SUM(N32:N42)</f>
        <v>538950</v>
      </c>
      <c r="O43" s="15">
        <f>SUM(O32:O42)</f>
        <v>11378</v>
      </c>
      <c r="P43" s="57">
        <f>N43/O43</f>
        <v>47.367727192828262</v>
      </c>
      <c r="Q43" s="15">
        <f>SUM(Q32:Q42)</f>
        <v>369111</v>
      </c>
      <c r="R43" s="15">
        <f>SUM(R32:R42)</f>
        <v>9104</v>
      </c>
      <c r="S43" s="57">
        <f>Q43/R43</f>
        <v>40.543826889279437</v>
      </c>
      <c r="T43" s="15">
        <f>SUM(T32:T42)</f>
        <v>348152</v>
      </c>
      <c r="U43" s="15">
        <f>SUM(U32:U42)</f>
        <v>8577</v>
      </c>
      <c r="V43" s="57">
        <f>T43/U43</f>
        <v>40.591348956511602</v>
      </c>
      <c r="W43" s="15">
        <f>SUM(W32:W42)</f>
        <v>327411</v>
      </c>
      <c r="X43" s="15">
        <f>SUM(X32:X42)</f>
        <v>8606</v>
      </c>
      <c r="Y43" s="65">
        <f>W43/X43</f>
        <v>38.044503834534048</v>
      </c>
      <c r="Z43" s="15">
        <f>SUM(Z32:Z42)</f>
        <v>345917</v>
      </c>
      <c r="AA43" s="15">
        <f>SUM(AA32:AA42)</f>
        <v>9127</v>
      </c>
      <c r="AB43" s="57">
        <f>Z43/AA43</f>
        <v>37.900405390599317</v>
      </c>
      <c r="AC43" s="15">
        <f>SUM(AC32:AC42)</f>
        <v>330241</v>
      </c>
      <c r="AD43" s="15">
        <f>SUM(AD32:AD42)</f>
        <v>8626</v>
      </c>
      <c r="AE43" s="57">
        <f>AC43/AD43</f>
        <v>38.284372826338974</v>
      </c>
      <c r="AF43" s="15">
        <f>SUM(AF32:AF42)</f>
        <v>329319</v>
      </c>
      <c r="AG43" s="15">
        <f>SUM(AG32:AG42)</f>
        <v>8493</v>
      </c>
      <c r="AH43" s="57">
        <f>AF43/AG43</f>
        <v>38.775344401271639</v>
      </c>
      <c r="AI43" s="15">
        <f>SUM(AI32:AI42)</f>
        <v>323467</v>
      </c>
      <c r="AJ43" s="15">
        <f>SUM(AJ32:AJ42)</f>
        <v>7819</v>
      </c>
      <c r="AK43" s="57">
        <f>AI43/AJ43</f>
        <v>41.36935669522957</v>
      </c>
    </row>
    <row r="45" spans="1:37" x14ac:dyDescent="0.25">
      <c r="A45" s="16" t="s">
        <v>28</v>
      </c>
    </row>
    <row r="47" spans="1:37" x14ac:dyDescent="0.25">
      <c r="AG47" t="s">
        <v>26</v>
      </c>
    </row>
  </sheetData>
  <autoFilter ref="A7:AK20"/>
  <mergeCells count="2">
    <mergeCell ref="A6:A7"/>
    <mergeCell ref="A29:A30"/>
  </mergeCells>
  <pageMargins left="0.7" right="0.7" top="0.75" bottom="0.75" header="0.3" footer="0.3"/>
  <pageSetup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O48"/>
  <sheetViews>
    <sheetView tabSelected="1" zoomScale="80" zoomScaleNormal="80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baseColWidth="10" defaultRowHeight="15" x14ac:dyDescent="0.25"/>
  <cols>
    <col min="1" max="1" width="64.140625" customWidth="1"/>
    <col min="2" max="2" width="12.28515625" customWidth="1"/>
    <col min="3" max="4" width="8.7109375" customWidth="1"/>
    <col min="5" max="5" width="12.28515625" bestFit="1" customWidth="1"/>
    <col min="6" max="6" width="8.7109375" customWidth="1"/>
    <col min="7" max="7" width="12.28515625" customWidth="1"/>
    <col min="8" max="8" width="12.28515625" bestFit="1" customWidth="1"/>
    <col min="9" max="9" width="8.7109375" customWidth="1"/>
    <col min="10" max="10" width="10.85546875" customWidth="1"/>
    <col min="11" max="11" width="13.140625" customWidth="1"/>
    <col min="12" max="12" width="8.7109375" customWidth="1"/>
    <col min="13" max="13" width="10.28515625" customWidth="1"/>
    <col min="14" max="14" width="12.28515625" bestFit="1" customWidth="1"/>
    <col min="15" max="15" width="8.7109375" customWidth="1"/>
    <col min="16" max="16" width="12.140625" customWidth="1"/>
    <col min="17" max="17" width="12.42578125" customWidth="1"/>
    <col min="18" max="18" width="8.7109375" customWidth="1"/>
    <col min="19" max="19" width="15.5703125" customWidth="1"/>
    <col min="20" max="20" width="11.42578125" customWidth="1"/>
    <col min="21" max="21" width="8.7109375" customWidth="1"/>
    <col min="22" max="22" width="9" bestFit="1" customWidth="1"/>
    <col min="23" max="23" width="11.7109375" customWidth="1"/>
    <col min="24" max="24" width="9.7109375" bestFit="1" customWidth="1"/>
    <col min="25" max="25" width="14.42578125" bestFit="1" customWidth="1"/>
    <col min="26" max="26" width="14.7109375" bestFit="1" customWidth="1"/>
    <col min="27" max="27" width="8.7109375" customWidth="1"/>
    <col min="28" max="28" width="14.42578125" bestFit="1" customWidth="1"/>
    <col min="29" max="29" width="14.140625" bestFit="1" customWidth="1"/>
    <col min="30" max="30" width="8.7109375" customWidth="1"/>
    <col min="31" max="31" width="14.42578125" bestFit="1" customWidth="1"/>
    <col min="32" max="33" width="14" bestFit="1" customWidth="1"/>
    <col min="34" max="34" width="14.42578125" bestFit="1" customWidth="1"/>
    <col min="35" max="35" width="13.28515625" bestFit="1" customWidth="1"/>
    <col min="36" max="36" width="13.140625" bestFit="1" customWidth="1"/>
    <col min="37" max="37" width="14.42578125" bestFit="1" customWidth="1"/>
    <col min="38" max="38" width="3.28515625" customWidth="1"/>
    <col min="41" max="41" width="17.85546875" customWidth="1"/>
  </cols>
  <sheetData>
    <row r="1" spans="1:41" ht="15.75" x14ac:dyDescent="0.25">
      <c r="A1" s="1" t="s">
        <v>0</v>
      </c>
    </row>
    <row r="2" spans="1:41" ht="15.75" x14ac:dyDescent="0.25">
      <c r="A2" s="2" t="s">
        <v>1</v>
      </c>
      <c r="B2" s="3"/>
      <c r="C2" s="3"/>
      <c r="D2" s="3"/>
    </row>
    <row r="3" spans="1:41" ht="15.75" x14ac:dyDescent="0.25">
      <c r="A3" s="1" t="s">
        <v>49</v>
      </c>
    </row>
    <row r="4" spans="1:41" ht="15.75" x14ac:dyDescent="0.25">
      <c r="A4" s="1"/>
    </row>
    <row r="5" spans="1:41" ht="15.75" thickBot="1" x14ac:dyDescent="0.3"/>
    <row r="6" spans="1:41" ht="34.5" customHeight="1" thickBot="1" x14ac:dyDescent="0.35">
      <c r="A6" s="35" t="s">
        <v>2</v>
      </c>
      <c r="B6" s="4" t="s">
        <v>3</v>
      </c>
      <c r="C6" s="5"/>
      <c r="D6" s="6"/>
      <c r="E6" s="4" t="s">
        <v>4</v>
      </c>
      <c r="F6" s="5"/>
      <c r="G6" s="6"/>
      <c r="H6" s="4" t="s">
        <v>5</v>
      </c>
      <c r="I6" s="5"/>
      <c r="J6" s="6"/>
      <c r="K6" s="4" t="s">
        <v>6</v>
      </c>
      <c r="L6" s="5"/>
      <c r="M6" s="6"/>
      <c r="N6" s="4" t="s">
        <v>7</v>
      </c>
      <c r="O6" s="5"/>
      <c r="P6" s="6"/>
      <c r="Q6" s="4" t="s">
        <v>8</v>
      </c>
      <c r="R6" s="5"/>
      <c r="S6" s="6"/>
      <c r="T6" s="4" t="s">
        <v>9</v>
      </c>
      <c r="U6" s="5"/>
      <c r="V6" s="6"/>
      <c r="W6" s="4" t="s">
        <v>10</v>
      </c>
      <c r="X6" s="5"/>
      <c r="Y6" s="6"/>
      <c r="Z6" s="4" t="s">
        <v>11</v>
      </c>
      <c r="AA6" s="5"/>
      <c r="AB6" s="6"/>
      <c r="AC6" s="4" t="s">
        <v>12</v>
      </c>
      <c r="AD6" s="5"/>
      <c r="AE6" s="6"/>
      <c r="AF6" s="4" t="s">
        <v>13</v>
      </c>
      <c r="AG6" s="5"/>
      <c r="AH6" s="6"/>
      <c r="AI6" s="4" t="s">
        <v>14</v>
      </c>
      <c r="AJ6" s="5"/>
      <c r="AK6" s="6"/>
    </row>
    <row r="7" spans="1:41" ht="48.75" customHeight="1" thickBot="1" x14ac:dyDescent="0.3">
      <c r="A7" s="36"/>
      <c r="B7" s="7" t="s">
        <v>15</v>
      </c>
      <c r="C7" s="8" t="s">
        <v>16</v>
      </c>
      <c r="D7" s="9" t="s">
        <v>17</v>
      </c>
      <c r="E7" s="7" t="s">
        <v>15</v>
      </c>
      <c r="F7" s="8" t="s">
        <v>16</v>
      </c>
      <c r="G7" s="9" t="s">
        <v>17</v>
      </c>
      <c r="H7" s="7" t="s">
        <v>15</v>
      </c>
      <c r="I7" s="8" t="s">
        <v>16</v>
      </c>
      <c r="J7" s="9" t="s">
        <v>17</v>
      </c>
      <c r="K7" s="7" t="s">
        <v>15</v>
      </c>
      <c r="L7" s="8" t="s">
        <v>16</v>
      </c>
      <c r="M7" s="9" t="s">
        <v>17</v>
      </c>
      <c r="N7" s="7" t="s">
        <v>15</v>
      </c>
      <c r="O7" s="8" t="s">
        <v>16</v>
      </c>
      <c r="P7" s="9" t="s">
        <v>17</v>
      </c>
      <c r="Q7" s="7" t="s">
        <v>15</v>
      </c>
      <c r="R7" s="8" t="s">
        <v>16</v>
      </c>
      <c r="S7" s="9" t="s">
        <v>17</v>
      </c>
      <c r="T7" s="7" t="s">
        <v>15</v>
      </c>
      <c r="U7" s="8" t="s">
        <v>16</v>
      </c>
      <c r="V7" s="9" t="s">
        <v>17</v>
      </c>
      <c r="W7" s="7" t="s">
        <v>15</v>
      </c>
      <c r="X7" s="8" t="s">
        <v>16</v>
      </c>
      <c r="Y7" s="9" t="s">
        <v>17</v>
      </c>
      <c r="Z7" s="7" t="s">
        <v>15</v>
      </c>
      <c r="AA7" s="8" t="s">
        <v>16</v>
      </c>
      <c r="AB7" s="9" t="s">
        <v>17</v>
      </c>
      <c r="AC7" s="7" t="s">
        <v>15</v>
      </c>
      <c r="AD7" s="8" t="s">
        <v>16</v>
      </c>
      <c r="AE7" s="9" t="s">
        <v>17</v>
      </c>
      <c r="AF7" s="7" t="s">
        <v>15</v>
      </c>
      <c r="AG7" s="8" t="s">
        <v>16</v>
      </c>
      <c r="AH7" s="9" t="s">
        <v>17</v>
      </c>
      <c r="AI7" s="7" t="s">
        <v>15</v>
      </c>
      <c r="AJ7" s="8" t="s">
        <v>16</v>
      </c>
      <c r="AK7" s="9" t="s">
        <v>17</v>
      </c>
    </row>
    <row r="8" spans="1:41" ht="18.75" x14ac:dyDescent="0.25">
      <c r="A8" s="66"/>
      <c r="B8" s="67"/>
      <c r="C8" s="67"/>
      <c r="D8" s="46"/>
      <c r="E8" s="67"/>
      <c r="F8" s="67"/>
      <c r="G8" s="46"/>
      <c r="H8" s="67"/>
      <c r="I8" s="67"/>
      <c r="J8" s="46"/>
      <c r="K8" s="67"/>
      <c r="L8" s="67"/>
      <c r="M8" s="46"/>
      <c r="N8" s="67"/>
      <c r="O8" s="67"/>
      <c r="P8" s="46"/>
      <c r="Q8" s="67"/>
      <c r="R8" s="67"/>
      <c r="S8" s="46"/>
      <c r="T8" s="67"/>
      <c r="U8" s="67"/>
      <c r="V8" s="46"/>
      <c r="W8" s="67"/>
      <c r="X8" s="67"/>
      <c r="Y8" s="46"/>
      <c r="Z8" s="67"/>
      <c r="AA8" s="67"/>
      <c r="AB8" s="46"/>
      <c r="AC8" s="67"/>
      <c r="AD8" s="67"/>
      <c r="AE8" s="46"/>
      <c r="AF8" s="67"/>
      <c r="AG8" s="67"/>
      <c r="AH8" s="46"/>
      <c r="AI8" s="67"/>
      <c r="AJ8" s="67"/>
      <c r="AK8" s="46"/>
    </row>
    <row r="9" spans="1:41" x14ac:dyDescent="0.25">
      <c r="A9" s="11" t="s">
        <v>18</v>
      </c>
      <c r="B9" s="10">
        <f t="shared" ref="B9:B20" si="0">D9*C9</f>
        <v>6642</v>
      </c>
      <c r="C9" s="12">
        <v>246</v>
      </c>
      <c r="D9" s="49">
        <v>27</v>
      </c>
      <c r="E9" s="10">
        <f t="shared" ref="E9:E20" si="1">G9*F9</f>
        <v>7168</v>
      </c>
      <c r="F9" s="12">
        <v>256</v>
      </c>
      <c r="G9" s="49">
        <v>28</v>
      </c>
      <c r="H9" s="10">
        <f t="shared" ref="H9:H20" si="2">J9*I9</f>
        <v>9048</v>
      </c>
      <c r="I9" s="10">
        <v>312</v>
      </c>
      <c r="J9" s="49">
        <v>29</v>
      </c>
      <c r="K9" s="10">
        <f t="shared" ref="K9:K20" si="3">M9*L9</f>
        <v>8176</v>
      </c>
      <c r="L9" s="10">
        <v>292</v>
      </c>
      <c r="M9" s="49">
        <v>28</v>
      </c>
      <c r="N9" s="10">
        <f t="shared" ref="N9:N20" si="4">P9*O9</f>
        <v>7395</v>
      </c>
      <c r="O9" s="10">
        <v>255</v>
      </c>
      <c r="P9" s="49">
        <v>29</v>
      </c>
      <c r="Q9" s="10">
        <f t="shared" ref="Q9:Q20" si="5">S9*R9</f>
        <v>6750</v>
      </c>
      <c r="R9" s="10">
        <v>270</v>
      </c>
      <c r="S9" s="49">
        <v>25</v>
      </c>
      <c r="T9" s="10">
        <f t="shared" ref="T9:T20" si="6">V9*U9</f>
        <v>5778</v>
      </c>
      <c r="U9" s="10">
        <v>214</v>
      </c>
      <c r="V9" s="49">
        <v>27</v>
      </c>
      <c r="W9" s="19">
        <v>4.7439004629629649</v>
      </c>
      <c r="X9" s="10">
        <v>274</v>
      </c>
      <c r="Y9" s="17">
        <f>W9/X9</f>
        <v>1.7313505339280895E-2</v>
      </c>
      <c r="Z9" s="22">
        <v>3.6667708333333309</v>
      </c>
      <c r="AA9" s="10">
        <v>225</v>
      </c>
      <c r="AB9" s="17">
        <f>+Z9/AA9</f>
        <v>1.6296759259259247E-2</v>
      </c>
      <c r="AC9" s="19">
        <v>3.8988541666666658</v>
      </c>
      <c r="AD9" s="10">
        <v>225</v>
      </c>
      <c r="AE9" s="17">
        <f>AC9/AD9</f>
        <v>1.7328240740740738E-2</v>
      </c>
      <c r="AF9" s="19">
        <v>4.1529050925925937</v>
      </c>
      <c r="AG9" s="10">
        <v>232</v>
      </c>
      <c r="AH9" s="17">
        <f>+AF9/AG9</f>
        <v>1.7900452985312905E-2</v>
      </c>
      <c r="AI9" s="19">
        <v>3.8764120370370345</v>
      </c>
      <c r="AJ9" s="10">
        <v>221</v>
      </c>
      <c r="AK9" s="17">
        <f>+AI9/AJ9</f>
        <v>1.7540325959443596E-2</v>
      </c>
      <c r="AN9" s="19"/>
      <c r="AO9" s="25"/>
    </row>
    <row r="10" spans="1:41" x14ac:dyDescent="0.25">
      <c r="A10" s="11" t="s">
        <v>19</v>
      </c>
      <c r="B10" s="10">
        <f t="shared" si="0"/>
        <v>5700</v>
      </c>
      <c r="C10" s="10">
        <v>190</v>
      </c>
      <c r="D10" s="49">
        <v>30</v>
      </c>
      <c r="E10" s="10">
        <f t="shared" si="1"/>
        <v>5250</v>
      </c>
      <c r="F10" s="10">
        <v>175</v>
      </c>
      <c r="G10" s="49">
        <v>30</v>
      </c>
      <c r="H10" s="10">
        <f t="shared" si="2"/>
        <v>5580</v>
      </c>
      <c r="I10" s="10">
        <v>186</v>
      </c>
      <c r="J10" s="49">
        <v>30</v>
      </c>
      <c r="K10" s="10">
        <f t="shared" si="3"/>
        <v>5597</v>
      </c>
      <c r="L10" s="10">
        <v>193</v>
      </c>
      <c r="M10" s="49">
        <v>29</v>
      </c>
      <c r="N10" s="10">
        <f t="shared" si="4"/>
        <v>4727</v>
      </c>
      <c r="O10" s="10">
        <v>163</v>
      </c>
      <c r="P10" s="49">
        <v>29</v>
      </c>
      <c r="Q10" s="10">
        <f t="shared" si="5"/>
        <v>6420</v>
      </c>
      <c r="R10" s="10">
        <v>214</v>
      </c>
      <c r="S10" s="49">
        <v>30</v>
      </c>
      <c r="T10" s="10">
        <f t="shared" si="6"/>
        <v>5096</v>
      </c>
      <c r="U10" s="10">
        <v>182</v>
      </c>
      <c r="V10" s="49">
        <v>28</v>
      </c>
      <c r="W10" s="19">
        <v>3.8762037037037049</v>
      </c>
      <c r="X10" s="10">
        <v>158</v>
      </c>
      <c r="Y10" s="17">
        <f t="shared" ref="Y10:Y17" si="7">+W10/X10</f>
        <v>2.4532934833567752E-2</v>
      </c>
      <c r="Z10" s="22">
        <v>3.7141898148148145</v>
      </c>
      <c r="AA10" s="10">
        <v>203</v>
      </c>
      <c r="AB10" s="17">
        <f t="shared" ref="AB10:AB17" si="8">+Z10/AA10</f>
        <v>1.8296501550811892E-2</v>
      </c>
      <c r="AC10" s="19">
        <v>3.5090740740740736</v>
      </c>
      <c r="AD10" s="10">
        <v>176</v>
      </c>
      <c r="AE10" s="17">
        <f t="shared" ref="AE10:AE17" si="9">AC10/AD10</f>
        <v>1.9937920875420873E-2</v>
      </c>
      <c r="AF10" s="19">
        <v>3.0621527777777771</v>
      </c>
      <c r="AG10" s="10">
        <v>156</v>
      </c>
      <c r="AH10" s="17">
        <f t="shared" ref="AH10:AH17" si="10">+AF10/AG10</f>
        <v>1.9629184472934467E-2</v>
      </c>
      <c r="AI10" s="19">
        <v>2.8830671296296284</v>
      </c>
      <c r="AJ10" s="10">
        <v>195</v>
      </c>
      <c r="AK10" s="17">
        <f t="shared" ref="AK10:AK17" si="11">+AI10/AJ10</f>
        <v>1.4784959639126299E-2</v>
      </c>
      <c r="AN10" s="19"/>
    </row>
    <row r="11" spans="1:41" x14ac:dyDescent="0.25">
      <c r="A11" s="11" t="s">
        <v>20</v>
      </c>
      <c r="B11" s="10">
        <f t="shared" si="0"/>
        <v>4212</v>
      </c>
      <c r="C11" s="12">
        <v>156</v>
      </c>
      <c r="D11" s="49">
        <v>27</v>
      </c>
      <c r="E11" s="10">
        <f t="shared" si="1"/>
        <v>3358</v>
      </c>
      <c r="F11" s="12">
        <v>146</v>
      </c>
      <c r="G11" s="49">
        <v>23</v>
      </c>
      <c r="H11" s="10">
        <f t="shared" si="2"/>
        <v>2838</v>
      </c>
      <c r="I11" s="10">
        <v>129</v>
      </c>
      <c r="J11" s="49">
        <v>22</v>
      </c>
      <c r="K11" s="10">
        <f t="shared" si="3"/>
        <v>2380</v>
      </c>
      <c r="L11" s="10">
        <v>119</v>
      </c>
      <c r="M11" s="49">
        <v>20</v>
      </c>
      <c r="N11" s="10">
        <f t="shared" si="4"/>
        <v>2442</v>
      </c>
      <c r="O11" s="10">
        <v>111</v>
      </c>
      <c r="P11" s="49">
        <v>22</v>
      </c>
      <c r="Q11" s="10">
        <f t="shared" si="5"/>
        <v>2392</v>
      </c>
      <c r="R11" s="10">
        <v>104</v>
      </c>
      <c r="S11" s="49">
        <v>23</v>
      </c>
      <c r="T11" s="10">
        <f t="shared" si="6"/>
        <v>1890</v>
      </c>
      <c r="U11" s="10">
        <v>105</v>
      </c>
      <c r="V11" s="49">
        <v>18</v>
      </c>
      <c r="W11" s="19">
        <v>1.3506250000000009</v>
      </c>
      <c r="X11" s="10">
        <v>88</v>
      </c>
      <c r="Y11" s="17">
        <f t="shared" si="7"/>
        <v>1.5348011363636373E-2</v>
      </c>
      <c r="Z11" s="22">
        <v>1.1267939814814816</v>
      </c>
      <c r="AA11" s="10">
        <v>80</v>
      </c>
      <c r="AB11" s="17">
        <f t="shared" si="8"/>
        <v>1.408492476851852E-2</v>
      </c>
      <c r="AC11" s="19">
        <v>0.66752314814814839</v>
      </c>
      <c r="AD11" s="10">
        <v>59</v>
      </c>
      <c r="AE11" s="17">
        <f t="shared" si="9"/>
        <v>1.1313951663527938E-2</v>
      </c>
      <c r="AF11" s="19">
        <v>1.1545717592592595</v>
      </c>
      <c r="AG11" s="10">
        <v>81</v>
      </c>
      <c r="AH11" s="17">
        <f t="shared" si="10"/>
        <v>1.4253972336534068E-2</v>
      </c>
      <c r="AI11" s="19">
        <v>0.81097222222222209</v>
      </c>
      <c r="AJ11" s="10">
        <v>70</v>
      </c>
      <c r="AK11" s="17">
        <f t="shared" si="11"/>
        <v>1.1585317460317459E-2</v>
      </c>
      <c r="AN11" s="19"/>
    </row>
    <row r="12" spans="1:41" x14ac:dyDescent="0.25">
      <c r="A12" s="11" t="s">
        <v>21</v>
      </c>
      <c r="B12" s="10">
        <f t="shared" si="0"/>
        <v>1034</v>
      </c>
      <c r="C12" s="12">
        <v>47</v>
      </c>
      <c r="D12" s="49">
        <v>22</v>
      </c>
      <c r="E12" s="10">
        <f t="shared" si="1"/>
        <v>555</v>
      </c>
      <c r="F12" s="12">
        <v>37</v>
      </c>
      <c r="G12" s="49">
        <v>15</v>
      </c>
      <c r="H12" s="10">
        <f t="shared" si="2"/>
        <v>640</v>
      </c>
      <c r="I12" s="10">
        <v>32</v>
      </c>
      <c r="J12" s="49">
        <v>20</v>
      </c>
      <c r="K12" s="10">
        <f t="shared" si="3"/>
        <v>680</v>
      </c>
      <c r="L12" s="10">
        <v>40</v>
      </c>
      <c r="M12" s="49">
        <v>17</v>
      </c>
      <c r="N12" s="10">
        <f t="shared" si="4"/>
        <v>1404</v>
      </c>
      <c r="O12" s="10">
        <v>54</v>
      </c>
      <c r="P12" s="49">
        <v>26</v>
      </c>
      <c r="Q12" s="10">
        <f t="shared" si="5"/>
        <v>966</v>
      </c>
      <c r="R12" s="10">
        <v>42</v>
      </c>
      <c r="S12" s="49">
        <v>23</v>
      </c>
      <c r="T12" s="10">
        <f t="shared" si="6"/>
        <v>782</v>
      </c>
      <c r="U12" s="10">
        <v>34</v>
      </c>
      <c r="V12" s="49">
        <v>23</v>
      </c>
      <c r="W12" s="19">
        <v>0.55156249999999996</v>
      </c>
      <c r="X12" s="10">
        <v>35</v>
      </c>
      <c r="Y12" s="17">
        <f t="shared" si="7"/>
        <v>1.575892857142857E-2</v>
      </c>
      <c r="Z12" s="22">
        <v>0.37802083333333331</v>
      </c>
      <c r="AA12" s="10">
        <v>29</v>
      </c>
      <c r="AB12" s="17">
        <f t="shared" si="8"/>
        <v>1.3035201149425286E-2</v>
      </c>
      <c r="AC12" s="19">
        <v>0.34486111111111101</v>
      </c>
      <c r="AD12" s="10">
        <v>40</v>
      </c>
      <c r="AE12" s="17">
        <f t="shared" si="9"/>
        <v>8.6215277777777748E-3</v>
      </c>
      <c r="AF12" s="19">
        <v>0.38216435185185188</v>
      </c>
      <c r="AG12" s="10">
        <v>37</v>
      </c>
      <c r="AH12" s="17">
        <f t="shared" si="10"/>
        <v>1.0328766266266267E-2</v>
      </c>
      <c r="AI12" s="19">
        <v>0.35249999999999998</v>
      </c>
      <c r="AJ12" s="10">
        <v>35</v>
      </c>
      <c r="AK12" s="17">
        <f t="shared" si="11"/>
        <v>1.0071428571428571E-2</v>
      </c>
      <c r="AN12" s="19"/>
    </row>
    <row r="13" spans="1:41" x14ac:dyDescent="0.25">
      <c r="A13" s="11" t="s">
        <v>42</v>
      </c>
      <c r="B13" s="10">
        <f t="shared" si="0"/>
        <v>117</v>
      </c>
      <c r="C13" s="10">
        <v>9</v>
      </c>
      <c r="D13" s="49">
        <v>13</v>
      </c>
      <c r="E13" s="10">
        <f t="shared" si="1"/>
        <v>120</v>
      </c>
      <c r="F13" s="10">
        <v>12</v>
      </c>
      <c r="G13" s="49">
        <v>10</v>
      </c>
      <c r="H13" s="10">
        <f t="shared" si="2"/>
        <v>96</v>
      </c>
      <c r="I13" s="10">
        <v>8</v>
      </c>
      <c r="J13" s="49">
        <v>12</v>
      </c>
      <c r="K13" s="10">
        <f t="shared" si="3"/>
        <v>136</v>
      </c>
      <c r="L13" s="10">
        <v>17</v>
      </c>
      <c r="M13" s="49">
        <v>8</v>
      </c>
      <c r="N13" s="10">
        <f t="shared" si="4"/>
        <v>198</v>
      </c>
      <c r="O13" s="10">
        <v>22</v>
      </c>
      <c r="P13" s="49">
        <v>9</v>
      </c>
      <c r="Q13" s="10">
        <f t="shared" si="5"/>
        <v>91</v>
      </c>
      <c r="R13" s="10">
        <v>7</v>
      </c>
      <c r="S13" s="49">
        <v>13</v>
      </c>
      <c r="T13" s="10">
        <f t="shared" si="6"/>
        <v>126</v>
      </c>
      <c r="U13" s="10">
        <v>18</v>
      </c>
      <c r="V13" s="49">
        <v>7</v>
      </c>
      <c r="W13" s="19">
        <v>4.8761574074074068E-2</v>
      </c>
      <c r="X13" s="10">
        <v>9</v>
      </c>
      <c r="Y13" s="17">
        <f t="shared" si="7"/>
        <v>5.4179526748971184E-3</v>
      </c>
      <c r="Z13" s="22">
        <v>5.5023148148148147E-2</v>
      </c>
      <c r="AA13" s="10">
        <v>14</v>
      </c>
      <c r="AB13" s="17">
        <f t="shared" si="8"/>
        <v>3.930224867724868E-3</v>
      </c>
      <c r="AC13" s="19">
        <v>9.0185185185185174E-2</v>
      </c>
      <c r="AD13" s="10">
        <v>13</v>
      </c>
      <c r="AE13" s="17">
        <f t="shared" si="9"/>
        <v>6.9373219373219368E-3</v>
      </c>
      <c r="AF13" s="19">
        <v>0.10197916666666666</v>
      </c>
      <c r="AG13" s="10">
        <v>19</v>
      </c>
      <c r="AH13" s="17">
        <f t="shared" si="10"/>
        <v>5.3673245614035085E-3</v>
      </c>
      <c r="AI13" s="19">
        <v>7.2453703703703701E-2</v>
      </c>
      <c r="AJ13" s="10">
        <v>11</v>
      </c>
      <c r="AK13" s="17">
        <f t="shared" si="11"/>
        <v>6.586700336700336E-3</v>
      </c>
      <c r="AN13" s="19"/>
    </row>
    <row r="14" spans="1:41" x14ac:dyDescent="0.25">
      <c r="A14" s="11" t="s">
        <v>22</v>
      </c>
      <c r="B14" s="10">
        <f t="shared" si="0"/>
        <v>240</v>
      </c>
      <c r="C14" s="13">
        <v>15</v>
      </c>
      <c r="D14" s="49">
        <v>16</v>
      </c>
      <c r="E14" s="10">
        <f t="shared" si="1"/>
        <v>225</v>
      </c>
      <c r="F14" s="13">
        <v>25</v>
      </c>
      <c r="G14" s="49">
        <v>9</v>
      </c>
      <c r="H14" s="10">
        <f t="shared" si="2"/>
        <v>176</v>
      </c>
      <c r="I14" s="10">
        <v>16</v>
      </c>
      <c r="J14" s="49">
        <v>11</v>
      </c>
      <c r="K14" s="10">
        <f t="shared" si="3"/>
        <v>56</v>
      </c>
      <c r="L14" s="10">
        <v>8</v>
      </c>
      <c r="M14" s="49">
        <v>7</v>
      </c>
      <c r="N14" s="10">
        <f t="shared" si="4"/>
        <v>96</v>
      </c>
      <c r="O14" s="10">
        <v>12</v>
      </c>
      <c r="P14" s="49">
        <v>8</v>
      </c>
      <c r="Q14" s="10">
        <f t="shared" si="5"/>
        <v>84</v>
      </c>
      <c r="R14" s="10">
        <v>12</v>
      </c>
      <c r="S14" s="49">
        <v>7</v>
      </c>
      <c r="T14" s="10">
        <f t="shared" si="6"/>
        <v>56</v>
      </c>
      <c r="U14" s="10">
        <v>8</v>
      </c>
      <c r="V14" s="49">
        <v>7</v>
      </c>
      <c r="W14" s="19">
        <v>8.9189814814814805E-2</v>
      </c>
      <c r="X14" s="10">
        <v>12</v>
      </c>
      <c r="Y14" s="17">
        <f t="shared" si="7"/>
        <v>7.4324845679012335E-3</v>
      </c>
      <c r="Z14" s="22">
        <v>7.0543981481481485E-2</v>
      </c>
      <c r="AA14" s="10">
        <v>14</v>
      </c>
      <c r="AB14" s="17">
        <f t="shared" si="8"/>
        <v>5.0388558201058201E-3</v>
      </c>
      <c r="AC14" s="19">
        <v>0.19613425925925926</v>
      </c>
      <c r="AD14" s="10">
        <v>15</v>
      </c>
      <c r="AE14" s="17">
        <f t="shared" si="9"/>
        <v>1.3075617283950618E-2</v>
      </c>
      <c r="AF14" s="19">
        <v>4.6840277777777779E-2</v>
      </c>
      <c r="AG14" s="10">
        <v>12</v>
      </c>
      <c r="AH14" s="17">
        <f t="shared" si="10"/>
        <v>3.9033564814814816E-3</v>
      </c>
      <c r="AI14" s="19">
        <v>5.9131944444444445E-2</v>
      </c>
      <c r="AJ14" s="10">
        <v>12</v>
      </c>
      <c r="AK14" s="17">
        <f t="shared" si="11"/>
        <v>4.9276620370370368E-3</v>
      </c>
      <c r="AN14" s="19"/>
    </row>
    <row r="15" spans="1:41" x14ac:dyDescent="0.25">
      <c r="A15" s="11" t="s">
        <v>43</v>
      </c>
      <c r="B15" s="10">
        <f t="shared" si="0"/>
        <v>432</v>
      </c>
      <c r="C15" s="12">
        <v>16</v>
      </c>
      <c r="D15" s="49">
        <v>27</v>
      </c>
      <c r="E15" s="10">
        <f t="shared" si="1"/>
        <v>374</v>
      </c>
      <c r="F15" s="12">
        <v>22</v>
      </c>
      <c r="G15" s="49">
        <v>17</v>
      </c>
      <c r="H15" s="10">
        <f t="shared" si="2"/>
        <v>837</v>
      </c>
      <c r="I15" s="10">
        <v>31</v>
      </c>
      <c r="J15" s="49">
        <v>27</v>
      </c>
      <c r="K15" s="10">
        <f t="shared" si="3"/>
        <v>1242</v>
      </c>
      <c r="L15" s="10">
        <v>46</v>
      </c>
      <c r="M15" s="49">
        <v>27</v>
      </c>
      <c r="N15" s="10">
        <f t="shared" si="4"/>
        <v>1008</v>
      </c>
      <c r="O15" s="10">
        <v>36</v>
      </c>
      <c r="P15" s="49">
        <v>28</v>
      </c>
      <c r="Q15" s="10">
        <f t="shared" si="5"/>
        <v>567</v>
      </c>
      <c r="R15" s="10">
        <v>27</v>
      </c>
      <c r="S15" s="49">
        <v>21</v>
      </c>
      <c r="T15" s="10">
        <f t="shared" si="6"/>
        <v>616</v>
      </c>
      <c r="U15" s="10">
        <v>22</v>
      </c>
      <c r="V15" s="49">
        <v>28</v>
      </c>
      <c r="W15" s="19">
        <v>0.70346064814814824</v>
      </c>
      <c r="X15" s="10">
        <v>34</v>
      </c>
      <c r="Y15" s="17">
        <f t="shared" si="7"/>
        <v>2.0690019063180829E-2</v>
      </c>
      <c r="Z15" s="22">
        <v>0.37018518518518517</v>
      </c>
      <c r="AA15" s="10">
        <v>25</v>
      </c>
      <c r="AB15" s="17">
        <f t="shared" si="8"/>
        <v>1.4807407407407406E-2</v>
      </c>
      <c r="AC15" s="19">
        <v>0.35146990740740741</v>
      </c>
      <c r="AD15" s="10">
        <v>37</v>
      </c>
      <c r="AE15" s="17">
        <f t="shared" si="9"/>
        <v>9.4991866866866864E-3</v>
      </c>
      <c r="AF15" s="19">
        <v>0.17093749999999999</v>
      </c>
      <c r="AG15" s="10">
        <v>20</v>
      </c>
      <c r="AH15" s="17">
        <f t="shared" si="10"/>
        <v>8.5468749999999989E-3</v>
      </c>
      <c r="AI15" s="19">
        <v>0.2120023148148148</v>
      </c>
      <c r="AJ15" s="10">
        <v>24</v>
      </c>
      <c r="AK15" s="17">
        <f t="shared" si="11"/>
        <v>8.8334297839506165E-3</v>
      </c>
      <c r="AN15" s="19"/>
    </row>
    <row r="16" spans="1:41" x14ac:dyDescent="0.25">
      <c r="A16" s="11" t="s">
        <v>23</v>
      </c>
      <c r="B16" s="10">
        <f t="shared" si="0"/>
        <v>589</v>
      </c>
      <c r="C16" s="10">
        <v>31</v>
      </c>
      <c r="D16" s="49">
        <v>19</v>
      </c>
      <c r="E16" s="10">
        <f t="shared" si="1"/>
        <v>496</v>
      </c>
      <c r="F16" s="12">
        <v>31</v>
      </c>
      <c r="G16" s="49">
        <v>16</v>
      </c>
      <c r="H16" s="10">
        <f t="shared" si="2"/>
        <v>456</v>
      </c>
      <c r="I16" s="10">
        <v>19</v>
      </c>
      <c r="J16" s="49">
        <v>24</v>
      </c>
      <c r="K16" s="10">
        <f t="shared" si="3"/>
        <v>528</v>
      </c>
      <c r="L16" s="10">
        <v>22</v>
      </c>
      <c r="M16" s="49">
        <v>24</v>
      </c>
      <c r="N16" s="10">
        <f t="shared" si="4"/>
        <v>966</v>
      </c>
      <c r="O16" s="10">
        <v>42</v>
      </c>
      <c r="P16" s="49">
        <v>23</v>
      </c>
      <c r="Q16" s="10">
        <f t="shared" si="5"/>
        <v>697</v>
      </c>
      <c r="R16" s="10">
        <v>41</v>
      </c>
      <c r="S16" s="49">
        <v>17</v>
      </c>
      <c r="T16" s="10">
        <f t="shared" si="6"/>
        <v>825</v>
      </c>
      <c r="U16" s="10">
        <v>33</v>
      </c>
      <c r="V16" s="49">
        <v>25</v>
      </c>
      <c r="W16" s="19">
        <v>0.52337962962962958</v>
      </c>
      <c r="X16" s="10">
        <v>35</v>
      </c>
      <c r="Y16" s="17">
        <f t="shared" si="7"/>
        <v>1.4953703703703702E-2</v>
      </c>
      <c r="Z16" s="22">
        <v>0.32162037037037039</v>
      </c>
      <c r="AA16" s="10">
        <v>30</v>
      </c>
      <c r="AB16" s="17">
        <f t="shared" si="8"/>
        <v>1.072067901234568E-2</v>
      </c>
      <c r="AC16" s="19">
        <v>0.55032407407407402</v>
      </c>
      <c r="AD16" s="10">
        <v>47</v>
      </c>
      <c r="AE16" s="17">
        <f t="shared" si="9"/>
        <v>1.1709022852639873E-2</v>
      </c>
      <c r="AF16" s="19">
        <v>0.40203703703703697</v>
      </c>
      <c r="AG16" s="10">
        <v>26</v>
      </c>
      <c r="AH16" s="17">
        <f t="shared" si="10"/>
        <v>1.546296296296296E-2</v>
      </c>
      <c r="AI16" s="19">
        <v>0.20383101851851854</v>
      </c>
      <c r="AJ16" s="10">
        <v>21</v>
      </c>
      <c r="AK16" s="17">
        <f t="shared" si="11"/>
        <v>9.7062389770723109E-3</v>
      </c>
      <c r="AN16" s="19"/>
    </row>
    <row r="17" spans="1:40" x14ac:dyDescent="0.25">
      <c r="A17" s="11" t="s">
        <v>24</v>
      </c>
      <c r="B17" s="10">
        <f t="shared" si="0"/>
        <v>702</v>
      </c>
      <c r="C17" s="12">
        <v>27</v>
      </c>
      <c r="D17" s="49">
        <v>26</v>
      </c>
      <c r="E17" s="10">
        <f t="shared" si="1"/>
        <v>875</v>
      </c>
      <c r="F17" s="12">
        <v>35</v>
      </c>
      <c r="G17" s="49">
        <v>25</v>
      </c>
      <c r="H17" s="10">
        <f t="shared" si="2"/>
        <v>360</v>
      </c>
      <c r="I17" s="10">
        <v>15</v>
      </c>
      <c r="J17" s="49">
        <v>24</v>
      </c>
      <c r="K17" s="10">
        <f t="shared" si="3"/>
        <v>140</v>
      </c>
      <c r="L17" s="10">
        <v>14</v>
      </c>
      <c r="M17" s="49">
        <v>10</v>
      </c>
      <c r="N17" s="10">
        <f t="shared" si="4"/>
        <v>294</v>
      </c>
      <c r="O17" s="10">
        <v>21</v>
      </c>
      <c r="P17" s="49">
        <v>14</v>
      </c>
      <c r="Q17" s="10">
        <f t="shared" si="5"/>
        <v>273</v>
      </c>
      <c r="R17" s="10">
        <v>21</v>
      </c>
      <c r="S17" s="49">
        <v>13</v>
      </c>
      <c r="T17" s="10">
        <f t="shared" si="6"/>
        <v>272</v>
      </c>
      <c r="U17" s="10">
        <v>17</v>
      </c>
      <c r="V17" s="49">
        <v>16</v>
      </c>
      <c r="W17" s="19">
        <v>0.25223379629629622</v>
      </c>
      <c r="X17" s="10">
        <v>19</v>
      </c>
      <c r="Y17" s="17">
        <f t="shared" si="7"/>
        <v>1.3275462962962959E-2</v>
      </c>
      <c r="Z17" s="22">
        <v>0.47421296296296295</v>
      </c>
      <c r="AA17" s="10">
        <v>24</v>
      </c>
      <c r="AB17" s="17">
        <f t="shared" si="8"/>
        <v>1.9758873456790123E-2</v>
      </c>
      <c r="AC17" s="19">
        <v>0.33182870370370376</v>
      </c>
      <c r="AD17" s="10">
        <v>25</v>
      </c>
      <c r="AE17" s="17">
        <f t="shared" si="9"/>
        <v>1.327314814814815E-2</v>
      </c>
      <c r="AF17" s="19">
        <v>0.2990740740740741</v>
      </c>
      <c r="AG17" s="10">
        <v>27</v>
      </c>
      <c r="AH17" s="17">
        <f t="shared" si="10"/>
        <v>1.1076817558299042E-2</v>
      </c>
      <c r="AI17" s="19">
        <v>0.30094907407407406</v>
      </c>
      <c r="AJ17" s="10">
        <v>19</v>
      </c>
      <c r="AK17" s="17">
        <f t="shared" si="11"/>
        <v>1.5839424951267056E-2</v>
      </c>
      <c r="AN17" s="19"/>
    </row>
    <row r="18" spans="1:40" x14ac:dyDescent="0.25">
      <c r="A18" s="11" t="s">
        <v>44</v>
      </c>
      <c r="B18" s="10">
        <f t="shared" si="0"/>
        <v>0</v>
      </c>
      <c r="C18" s="12"/>
      <c r="D18" s="49"/>
      <c r="E18" s="10">
        <f t="shared" si="1"/>
        <v>0</v>
      </c>
      <c r="F18" s="12"/>
      <c r="G18" s="49"/>
      <c r="H18" s="10">
        <f t="shared" si="2"/>
        <v>0</v>
      </c>
      <c r="I18" s="12"/>
      <c r="J18" s="49"/>
      <c r="K18" s="10">
        <f t="shared" si="3"/>
        <v>0</v>
      </c>
      <c r="L18" s="12"/>
      <c r="M18" s="49"/>
      <c r="N18" s="10">
        <f t="shared" si="4"/>
        <v>0</v>
      </c>
      <c r="O18" s="12"/>
      <c r="P18" s="49"/>
      <c r="Q18" s="10">
        <f t="shared" si="5"/>
        <v>0</v>
      </c>
      <c r="R18" s="12">
        <v>0</v>
      </c>
      <c r="S18" s="49"/>
      <c r="T18" s="10">
        <f t="shared" si="6"/>
        <v>0</v>
      </c>
      <c r="U18" s="12"/>
      <c r="V18" s="49"/>
      <c r="W18" s="10"/>
      <c r="X18" s="12"/>
      <c r="Y18" s="49"/>
      <c r="Z18" s="10">
        <f t="shared" ref="Z18:Z20" si="12">AB18*AA18</f>
        <v>0</v>
      </c>
      <c r="AA18" s="12"/>
      <c r="AB18" s="49"/>
      <c r="AC18" s="19"/>
      <c r="AD18" s="12"/>
      <c r="AE18" s="49"/>
      <c r="AF18" s="19"/>
      <c r="AG18" s="12"/>
      <c r="AH18" s="49"/>
      <c r="AI18" s="19"/>
      <c r="AJ18" s="12"/>
      <c r="AK18" s="17"/>
    </row>
    <row r="19" spans="1:40" x14ac:dyDescent="0.25">
      <c r="A19" s="51" t="s">
        <v>45</v>
      </c>
      <c r="B19" s="10">
        <f t="shared" si="0"/>
        <v>0</v>
      </c>
      <c r="C19" s="10"/>
      <c r="D19" s="52"/>
      <c r="E19" s="10">
        <f t="shared" si="1"/>
        <v>0</v>
      </c>
      <c r="F19" s="10"/>
      <c r="G19" s="52"/>
      <c r="H19" s="10">
        <f t="shared" si="2"/>
        <v>0</v>
      </c>
      <c r="I19" s="10"/>
      <c r="J19" s="52"/>
      <c r="K19" s="10">
        <f t="shared" si="3"/>
        <v>0</v>
      </c>
      <c r="L19" s="10"/>
      <c r="M19" s="52"/>
      <c r="N19" s="10">
        <f t="shared" si="4"/>
        <v>0</v>
      </c>
      <c r="O19" s="10"/>
      <c r="P19" s="52"/>
      <c r="Q19" s="10">
        <f t="shared" si="5"/>
        <v>0</v>
      </c>
      <c r="R19" s="10">
        <v>0</v>
      </c>
      <c r="S19" s="52"/>
      <c r="T19" s="10">
        <f t="shared" si="6"/>
        <v>0</v>
      </c>
      <c r="U19" s="10"/>
      <c r="V19" s="52"/>
      <c r="W19" s="10"/>
      <c r="X19" s="10"/>
      <c r="Y19" s="52"/>
      <c r="Z19" s="10">
        <f t="shared" si="12"/>
        <v>0</v>
      </c>
      <c r="AA19" s="10"/>
      <c r="AB19" s="52"/>
      <c r="AC19" s="19"/>
      <c r="AD19" s="10"/>
      <c r="AE19" s="52"/>
      <c r="AF19" s="19"/>
      <c r="AG19" s="10"/>
      <c r="AH19" s="52"/>
      <c r="AI19" s="19"/>
      <c r="AJ19" s="10"/>
      <c r="AK19" s="68"/>
    </row>
    <row r="20" spans="1:40" x14ac:dyDescent="0.25">
      <c r="A20" s="51" t="s">
        <v>46</v>
      </c>
      <c r="B20" s="10">
        <f t="shared" si="0"/>
        <v>0</v>
      </c>
      <c r="C20" s="10"/>
      <c r="D20" s="52"/>
      <c r="E20" s="10">
        <f t="shared" si="1"/>
        <v>0</v>
      </c>
      <c r="F20" s="10"/>
      <c r="G20" s="52"/>
      <c r="H20" s="10">
        <f t="shared" si="2"/>
        <v>0</v>
      </c>
      <c r="I20" s="10"/>
      <c r="J20" s="52"/>
      <c r="K20" s="10">
        <f t="shared" si="3"/>
        <v>0</v>
      </c>
      <c r="L20" s="10"/>
      <c r="M20" s="52"/>
      <c r="N20" s="10">
        <f t="shared" si="4"/>
        <v>0</v>
      </c>
      <c r="O20" s="10"/>
      <c r="P20" s="52"/>
      <c r="Q20" s="10">
        <f t="shared" si="5"/>
        <v>0</v>
      </c>
      <c r="R20" s="10">
        <v>0</v>
      </c>
      <c r="S20" s="52"/>
      <c r="T20" s="10">
        <f t="shared" si="6"/>
        <v>0</v>
      </c>
      <c r="U20" s="10"/>
      <c r="V20" s="52"/>
      <c r="W20" s="10"/>
      <c r="X20" s="10"/>
      <c r="Y20" s="52"/>
      <c r="Z20" s="10">
        <f t="shared" si="12"/>
        <v>0</v>
      </c>
      <c r="AA20" s="10"/>
      <c r="AB20" s="52"/>
      <c r="AC20" s="19"/>
      <c r="AD20" s="10"/>
      <c r="AE20" s="52"/>
      <c r="AF20" s="19"/>
      <c r="AG20" s="10"/>
      <c r="AH20" s="52"/>
      <c r="AI20" s="19"/>
      <c r="AJ20" s="10"/>
      <c r="AK20" s="68"/>
    </row>
    <row r="21" spans="1:40" ht="15.75" thickBot="1" x14ac:dyDescent="0.3">
      <c r="A21" s="53"/>
      <c r="B21" s="54"/>
      <c r="C21" s="54"/>
      <c r="D21" s="55"/>
      <c r="E21" s="54"/>
      <c r="F21" s="54"/>
      <c r="G21" s="55"/>
      <c r="H21" s="54"/>
      <c r="I21" s="54"/>
      <c r="J21" s="55"/>
      <c r="K21" s="54"/>
      <c r="L21" s="54"/>
      <c r="M21" s="55"/>
      <c r="N21" s="54"/>
      <c r="O21" s="54"/>
      <c r="P21" s="55"/>
      <c r="Q21" s="54"/>
      <c r="R21" s="54"/>
      <c r="S21" s="55"/>
      <c r="T21" s="54"/>
      <c r="U21" s="54"/>
      <c r="V21" s="55"/>
      <c r="W21" s="54"/>
      <c r="X21" s="54"/>
      <c r="Y21" s="55"/>
      <c r="Z21" s="54"/>
      <c r="AA21" s="54"/>
      <c r="AB21" s="55"/>
      <c r="AC21" s="69"/>
      <c r="AD21" s="54"/>
      <c r="AE21" s="55"/>
      <c r="AF21" s="69"/>
      <c r="AG21" s="54"/>
      <c r="AH21" s="55"/>
      <c r="AI21" s="69"/>
      <c r="AJ21" s="54"/>
      <c r="AK21" s="70"/>
    </row>
    <row r="22" spans="1:40" ht="15.75" thickBot="1" x14ac:dyDescent="0.3">
      <c r="A22" s="14" t="s">
        <v>25</v>
      </c>
      <c r="B22" s="15">
        <f>SUM(B9:B21)</f>
        <v>19668</v>
      </c>
      <c r="C22" s="15">
        <f>SUM(C9:C21)</f>
        <v>737</v>
      </c>
      <c r="D22" s="57">
        <f>B22/C22</f>
        <v>26.686567164179106</v>
      </c>
      <c r="E22" s="15">
        <f>SUM(E9:E21)</f>
        <v>18421</v>
      </c>
      <c r="F22" s="15">
        <f>SUM(F9:F21)</f>
        <v>739</v>
      </c>
      <c r="G22" s="57">
        <f>E22/F22</f>
        <v>24.926928281461436</v>
      </c>
      <c r="H22" s="15">
        <f>SUM(H9:H21)</f>
        <v>20031</v>
      </c>
      <c r="I22" s="15">
        <f>SUM(I9:I21)</f>
        <v>748</v>
      </c>
      <c r="J22" s="57">
        <f>H22/I22</f>
        <v>26.779411764705884</v>
      </c>
      <c r="K22" s="15">
        <f>SUM(K9:K21)</f>
        <v>18935</v>
      </c>
      <c r="L22" s="15">
        <f>SUM(L9:L21)</f>
        <v>751</v>
      </c>
      <c r="M22" s="57">
        <f>K22/L22</f>
        <v>25.213049267643143</v>
      </c>
      <c r="N22" s="15">
        <f>SUM(N9:N21)</f>
        <v>18530</v>
      </c>
      <c r="O22" s="15">
        <f>SUM(O9:O21)</f>
        <v>716</v>
      </c>
      <c r="P22" s="57">
        <f>N22/O22</f>
        <v>25.879888268156424</v>
      </c>
      <c r="Q22" s="15">
        <f>SUM(Q9:Q21)</f>
        <v>18240</v>
      </c>
      <c r="R22" s="15">
        <f>SUM(R9:R21)</f>
        <v>738</v>
      </c>
      <c r="S22" s="65">
        <f>Q22/R22</f>
        <v>24.715447154471544</v>
      </c>
      <c r="T22" s="15">
        <f>SUM(T9:T21)</f>
        <v>15441</v>
      </c>
      <c r="U22" s="15">
        <f>SUM(U9:U21)</f>
        <v>633</v>
      </c>
      <c r="V22" s="65">
        <f>T22/U22</f>
        <v>24.393364928909953</v>
      </c>
      <c r="W22" s="29">
        <v>17480</v>
      </c>
      <c r="X22" s="30">
        <f>SUM(X9:X21)</f>
        <v>664</v>
      </c>
      <c r="Y22" s="31">
        <f>+W22/X22</f>
        <v>26.325301204819276</v>
      </c>
      <c r="Z22" s="29">
        <v>14655</v>
      </c>
      <c r="AA22" s="30">
        <f>SUM(AA9:AA21)</f>
        <v>644</v>
      </c>
      <c r="AB22" s="31">
        <f>+Z22/AA22</f>
        <v>22.756211180124225</v>
      </c>
      <c r="AC22" s="29">
        <v>14314</v>
      </c>
      <c r="AD22" s="30">
        <f>SUM(AD9:AD21)</f>
        <v>637</v>
      </c>
      <c r="AE22" s="31">
        <f>+AC22/AD22</f>
        <v>22.470957613814758</v>
      </c>
      <c r="AF22" s="29">
        <v>14072.38</v>
      </c>
      <c r="AG22" s="30">
        <f>SUM(AG9:AG21)</f>
        <v>610</v>
      </c>
      <c r="AH22" s="31">
        <f>+AF22/AG22</f>
        <v>23.069475409836063</v>
      </c>
      <c r="AI22" s="29">
        <v>12630.42</v>
      </c>
      <c r="AJ22" s="15">
        <f>SUM(AJ9:AJ21)</f>
        <v>608</v>
      </c>
      <c r="AK22" s="31">
        <f>+AI22/AJ22</f>
        <v>20.77371710526316</v>
      </c>
    </row>
    <row r="24" spans="1:40" x14ac:dyDescent="0.25">
      <c r="D24" s="25"/>
      <c r="J24" s="25"/>
      <c r="N24" s="34"/>
      <c r="O24" s="32"/>
      <c r="P24" s="25"/>
      <c r="T24" s="34"/>
      <c r="U24" s="32"/>
      <c r="V24" s="25"/>
    </row>
    <row r="26" spans="1:40" ht="15.75" x14ac:dyDescent="0.25">
      <c r="A26" s="2" t="s">
        <v>47</v>
      </c>
      <c r="B26" s="3"/>
      <c r="C26" s="3"/>
      <c r="D26" s="3"/>
    </row>
    <row r="27" spans="1:40" ht="15.75" x14ac:dyDescent="0.25">
      <c r="A27" s="1" t="s">
        <v>49</v>
      </c>
    </row>
    <row r="28" spans="1:40" ht="15.75" thickBot="1" x14ac:dyDescent="0.3">
      <c r="A28" s="16"/>
    </row>
    <row r="29" spans="1:40" ht="19.5" thickBot="1" x14ac:dyDescent="0.35">
      <c r="A29" s="35" t="s">
        <v>2</v>
      </c>
      <c r="B29" s="4" t="s">
        <v>3</v>
      </c>
      <c r="C29" s="5"/>
      <c r="D29" s="6"/>
      <c r="E29" s="4" t="s">
        <v>4</v>
      </c>
      <c r="F29" s="5"/>
      <c r="G29" s="6"/>
      <c r="H29" s="4" t="s">
        <v>5</v>
      </c>
      <c r="I29" s="5"/>
      <c r="J29" s="6"/>
      <c r="K29" s="4" t="s">
        <v>6</v>
      </c>
      <c r="L29" s="5"/>
      <c r="M29" s="6"/>
      <c r="N29" s="4" t="s">
        <v>7</v>
      </c>
      <c r="O29" s="5"/>
      <c r="P29" s="6"/>
      <c r="Q29" s="4" t="s">
        <v>8</v>
      </c>
      <c r="R29" s="5"/>
      <c r="S29" s="6"/>
      <c r="T29" s="4" t="s">
        <v>9</v>
      </c>
      <c r="U29" s="5"/>
      <c r="V29" s="6"/>
      <c r="W29" s="4" t="s">
        <v>10</v>
      </c>
      <c r="X29" s="5"/>
      <c r="Y29" s="6"/>
      <c r="Z29" s="4" t="s">
        <v>11</v>
      </c>
      <c r="AA29" s="5"/>
      <c r="AB29" s="6"/>
      <c r="AC29" s="4" t="s">
        <v>12</v>
      </c>
      <c r="AD29" s="5"/>
      <c r="AE29" s="6"/>
      <c r="AF29" s="4" t="s">
        <v>13</v>
      </c>
      <c r="AG29" s="5"/>
      <c r="AH29" s="6"/>
      <c r="AI29" s="4" t="s">
        <v>14</v>
      </c>
      <c r="AJ29" s="5"/>
      <c r="AK29" s="6"/>
    </row>
    <row r="30" spans="1:40" ht="48.75" customHeight="1" thickBot="1" x14ac:dyDescent="0.3">
      <c r="A30" s="36"/>
      <c r="B30" s="7" t="s">
        <v>15</v>
      </c>
      <c r="C30" s="8" t="s">
        <v>16</v>
      </c>
      <c r="D30" s="9" t="s">
        <v>17</v>
      </c>
      <c r="E30" s="7" t="s">
        <v>15</v>
      </c>
      <c r="F30" s="8" t="s">
        <v>16</v>
      </c>
      <c r="G30" s="9" t="s">
        <v>17</v>
      </c>
      <c r="H30" s="7" t="s">
        <v>15</v>
      </c>
      <c r="I30" s="8" t="s">
        <v>16</v>
      </c>
      <c r="J30" s="9" t="s">
        <v>17</v>
      </c>
      <c r="K30" s="7" t="s">
        <v>15</v>
      </c>
      <c r="L30" s="8" t="s">
        <v>16</v>
      </c>
      <c r="M30" s="9" t="s">
        <v>17</v>
      </c>
      <c r="N30" s="7" t="s">
        <v>15</v>
      </c>
      <c r="O30" s="8" t="s">
        <v>16</v>
      </c>
      <c r="P30" s="9" t="s">
        <v>17</v>
      </c>
      <c r="Q30" s="7" t="s">
        <v>15</v>
      </c>
      <c r="R30" s="8" t="s">
        <v>16</v>
      </c>
      <c r="S30" s="9" t="s">
        <v>17</v>
      </c>
      <c r="T30" s="7" t="s">
        <v>15</v>
      </c>
      <c r="U30" s="8" t="s">
        <v>16</v>
      </c>
      <c r="V30" s="9" t="s">
        <v>17</v>
      </c>
      <c r="W30" s="7" t="s">
        <v>15</v>
      </c>
      <c r="X30" s="8" t="s">
        <v>16</v>
      </c>
      <c r="Y30" s="9" t="s">
        <v>17</v>
      </c>
      <c r="Z30" s="7" t="s">
        <v>15</v>
      </c>
      <c r="AA30" s="8" t="s">
        <v>16</v>
      </c>
      <c r="AB30" s="9" t="s">
        <v>17</v>
      </c>
      <c r="AC30" s="7" t="s">
        <v>15</v>
      </c>
      <c r="AD30" s="8" t="s">
        <v>16</v>
      </c>
      <c r="AE30" s="9" t="s">
        <v>17</v>
      </c>
      <c r="AF30" s="7" t="s">
        <v>15</v>
      </c>
      <c r="AG30" s="8" t="s">
        <v>16</v>
      </c>
      <c r="AH30" s="9" t="s">
        <v>17</v>
      </c>
      <c r="AI30" s="7" t="s">
        <v>15</v>
      </c>
      <c r="AJ30" s="8" t="s">
        <v>48</v>
      </c>
      <c r="AK30" s="9" t="s">
        <v>17</v>
      </c>
    </row>
    <row r="31" spans="1:40" ht="15.75" customHeight="1" x14ac:dyDescent="0.25">
      <c r="A31" s="58"/>
      <c r="B31" s="10"/>
      <c r="C31" s="10" t="s">
        <v>26</v>
      </c>
      <c r="D31" s="59" t="s">
        <v>26</v>
      </c>
      <c r="E31" s="10"/>
      <c r="F31" s="10"/>
      <c r="G31" s="59"/>
      <c r="H31" s="10"/>
      <c r="I31" s="10"/>
      <c r="J31" s="59"/>
      <c r="K31" s="10"/>
      <c r="L31" s="10"/>
      <c r="M31" s="59"/>
      <c r="N31" s="10"/>
      <c r="O31" s="10"/>
      <c r="P31" s="59"/>
      <c r="Q31" s="10"/>
      <c r="R31" s="10"/>
      <c r="S31" s="59"/>
      <c r="T31" s="10"/>
      <c r="U31" s="10"/>
      <c r="V31" s="59"/>
      <c r="W31" s="10"/>
      <c r="X31" s="10"/>
      <c r="Y31" s="59"/>
      <c r="Z31" s="10"/>
      <c r="AA31" s="10"/>
      <c r="AB31" s="59"/>
      <c r="AC31" s="10"/>
      <c r="AD31" s="10"/>
      <c r="AE31" s="59"/>
      <c r="AF31" s="10"/>
      <c r="AG31" s="10"/>
      <c r="AH31" s="59"/>
      <c r="AI31" s="10"/>
      <c r="AJ31" s="10"/>
      <c r="AK31" s="59"/>
    </row>
    <row r="32" spans="1:40" x14ac:dyDescent="0.25">
      <c r="A32" s="11" t="s">
        <v>18</v>
      </c>
      <c r="B32" s="10">
        <f>D32*C32</f>
        <v>67536</v>
      </c>
      <c r="C32" s="12">
        <v>1608</v>
      </c>
      <c r="D32" s="49">
        <v>42</v>
      </c>
      <c r="E32" s="10">
        <f>G32*F32</f>
        <v>73784</v>
      </c>
      <c r="F32" s="12">
        <v>1604</v>
      </c>
      <c r="G32" s="49">
        <v>46</v>
      </c>
      <c r="H32" s="10">
        <f>J32*I32</f>
        <v>81450</v>
      </c>
      <c r="I32">
        <v>1629</v>
      </c>
      <c r="J32" s="49">
        <v>50</v>
      </c>
      <c r="K32" s="10">
        <f>M32*L32</f>
        <v>83979</v>
      </c>
      <c r="L32">
        <v>1953</v>
      </c>
      <c r="M32" s="49">
        <v>43</v>
      </c>
      <c r="N32" s="10">
        <f>P32*O32</f>
        <v>78802</v>
      </c>
      <c r="O32">
        <v>1922</v>
      </c>
      <c r="P32" s="49">
        <v>41</v>
      </c>
      <c r="Q32" s="10">
        <f>S32*R32</f>
        <v>61600</v>
      </c>
      <c r="R32">
        <v>1540</v>
      </c>
      <c r="S32" s="49">
        <v>40</v>
      </c>
      <c r="T32" s="10">
        <f>V32*U32</f>
        <v>61336</v>
      </c>
      <c r="U32">
        <v>1496</v>
      </c>
      <c r="V32" s="49">
        <v>41</v>
      </c>
      <c r="W32" s="19">
        <v>41.383182870370327</v>
      </c>
      <c r="X32">
        <v>1487</v>
      </c>
      <c r="Y32" s="17">
        <f t="shared" ref="Y32:Y40" si="13">+W32/X32</f>
        <v>2.7829981755460878E-2</v>
      </c>
      <c r="Z32" s="22">
        <v>43.664722222222167</v>
      </c>
      <c r="AA32">
        <v>1475</v>
      </c>
      <c r="AB32" s="17">
        <f>Z32/AA32</f>
        <v>2.9603201506591299E-2</v>
      </c>
      <c r="AC32" s="19">
        <v>57.14134259259265</v>
      </c>
      <c r="AD32">
        <v>2197</v>
      </c>
      <c r="AE32" s="17">
        <f>AC32/AD32</f>
        <v>2.6008804093123648E-2</v>
      </c>
      <c r="AF32" s="19">
        <v>57.229340277777801</v>
      </c>
      <c r="AG32">
        <v>1890</v>
      </c>
      <c r="AH32" s="71">
        <f>+AF32/AG32</f>
        <v>3.0280074221046456E-2</v>
      </c>
      <c r="AI32" s="19">
        <v>42.497083333333336</v>
      </c>
      <c r="AJ32">
        <v>1612</v>
      </c>
      <c r="AK32" s="17">
        <f>+AI32/AJ32</f>
        <v>2.6362954921422665E-2</v>
      </c>
    </row>
    <row r="33" spans="1:37" x14ac:dyDescent="0.25">
      <c r="A33" s="11" t="s">
        <v>19</v>
      </c>
      <c r="B33" s="10">
        <f t="shared" ref="B33:B41" si="14">D33*C33</f>
        <v>135240</v>
      </c>
      <c r="C33" s="12">
        <v>1960</v>
      </c>
      <c r="D33" s="49">
        <v>69</v>
      </c>
      <c r="E33" s="10">
        <f t="shared" ref="E33:E41" si="15">G33*F33</f>
        <v>110216</v>
      </c>
      <c r="F33" s="12">
        <v>2396</v>
      </c>
      <c r="G33" s="49">
        <v>46</v>
      </c>
      <c r="H33" s="10">
        <f t="shared" ref="H33:H41" si="16">J33*I33</f>
        <v>101609</v>
      </c>
      <c r="I33">
        <v>2363</v>
      </c>
      <c r="J33" s="49">
        <v>43</v>
      </c>
      <c r="K33" s="10">
        <f t="shared" ref="K33:K41" si="17">M33*L33</f>
        <v>119650</v>
      </c>
      <c r="L33">
        <v>2393</v>
      </c>
      <c r="M33" s="49">
        <v>50</v>
      </c>
      <c r="N33" s="10">
        <f t="shared" ref="N33:N41" si="18">P33*O33</f>
        <v>135296</v>
      </c>
      <c r="O33">
        <v>2416</v>
      </c>
      <c r="P33" s="49">
        <v>56</v>
      </c>
      <c r="Q33" s="10">
        <f t="shared" ref="Q33:Q41" si="19">S33*R33</f>
        <v>97155</v>
      </c>
      <c r="R33">
        <v>2159</v>
      </c>
      <c r="S33" s="49">
        <v>45</v>
      </c>
      <c r="T33" s="10">
        <f t="shared" ref="T33:T41" si="20">V33*U33</f>
        <v>107502</v>
      </c>
      <c r="U33">
        <v>2337</v>
      </c>
      <c r="V33" s="49">
        <v>46</v>
      </c>
      <c r="W33" s="19">
        <v>62.862523148148121</v>
      </c>
      <c r="X33">
        <v>2293</v>
      </c>
      <c r="Y33" s="17">
        <f t="shared" si="13"/>
        <v>2.7414968664696084E-2</v>
      </c>
      <c r="Z33" s="22">
        <v>62.071284722222011</v>
      </c>
      <c r="AA33">
        <v>2286</v>
      </c>
      <c r="AB33" s="17">
        <f t="shared" ref="AB33:AB40" si="21">Z33/AA33</f>
        <v>2.7152792966851275E-2</v>
      </c>
      <c r="AC33" s="19">
        <v>63.686608796296291</v>
      </c>
      <c r="AD33">
        <v>2504</v>
      </c>
      <c r="AE33" s="17">
        <f t="shared" ref="AE33:AE40" si="22">AC33/AD33</f>
        <v>2.5433949199798838E-2</v>
      </c>
      <c r="AF33" s="19">
        <v>55.743969907407582</v>
      </c>
      <c r="AG33">
        <v>2263</v>
      </c>
      <c r="AH33" s="71">
        <f t="shared" ref="AH33:AH40" si="23">+AF33/AG33</f>
        <v>2.4632775036415193E-2</v>
      </c>
      <c r="AI33" s="19">
        <v>49.1232523148147</v>
      </c>
      <c r="AJ33">
        <v>2192</v>
      </c>
      <c r="AK33" s="17">
        <f t="shared" ref="AK33:AK40" si="24">+AI33/AJ33</f>
        <v>2.2410242844349771E-2</v>
      </c>
    </row>
    <row r="34" spans="1:37" x14ac:dyDescent="0.25">
      <c r="A34" s="11" t="s">
        <v>20</v>
      </c>
      <c r="B34" s="10">
        <f t="shared" si="14"/>
        <v>46016</v>
      </c>
      <c r="C34" s="12">
        <v>1438</v>
      </c>
      <c r="D34" s="49">
        <v>32</v>
      </c>
      <c r="E34" s="10">
        <f t="shared" si="15"/>
        <v>54565</v>
      </c>
      <c r="F34" s="12">
        <v>1559</v>
      </c>
      <c r="G34" s="49">
        <v>35</v>
      </c>
      <c r="H34" s="10">
        <f t="shared" si="16"/>
        <v>46546</v>
      </c>
      <c r="I34">
        <v>1258</v>
      </c>
      <c r="J34" s="49">
        <v>37</v>
      </c>
      <c r="K34" s="10">
        <f t="shared" si="17"/>
        <v>49905</v>
      </c>
      <c r="L34">
        <v>1109</v>
      </c>
      <c r="M34" s="49">
        <v>45</v>
      </c>
      <c r="N34" s="10">
        <f t="shared" si="18"/>
        <v>77616</v>
      </c>
      <c r="O34">
        <v>1232</v>
      </c>
      <c r="P34" s="49">
        <v>63</v>
      </c>
      <c r="Q34" s="10">
        <f t="shared" si="19"/>
        <v>63250</v>
      </c>
      <c r="R34">
        <v>1150</v>
      </c>
      <c r="S34" s="49">
        <v>55</v>
      </c>
      <c r="T34" s="10">
        <f t="shared" si="20"/>
        <v>86328</v>
      </c>
      <c r="U34">
        <v>1308</v>
      </c>
      <c r="V34" s="49">
        <v>66</v>
      </c>
      <c r="W34" s="19">
        <v>43.655706018518494</v>
      </c>
      <c r="X34">
        <v>1274</v>
      </c>
      <c r="Y34" s="17">
        <f t="shared" si="13"/>
        <v>3.4266645226466635E-2</v>
      </c>
      <c r="Z34" s="22">
        <v>57.208414351851779</v>
      </c>
      <c r="AA34">
        <v>1365</v>
      </c>
      <c r="AB34" s="17">
        <f t="shared" si="21"/>
        <v>4.1910926265092879E-2</v>
      </c>
      <c r="AC34" s="19">
        <v>72.934409722222142</v>
      </c>
      <c r="AD34">
        <v>1339</v>
      </c>
      <c r="AE34" s="17">
        <f t="shared" si="22"/>
        <v>5.4469312712637899E-2</v>
      </c>
      <c r="AF34" s="19">
        <v>47.741018518518501</v>
      </c>
      <c r="AG34">
        <v>1250</v>
      </c>
      <c r="AH34" s="71">
        <f t="shared" si="23"/>
        <v>3.8192814814814804E-2</v>
      </c>
      <c r="AI34" s="19">
        <v>36.120891203703735</v>
      </c>
      <c r="AJ34">
        <v>1295</v>
      </c>
      <c r="AK34" s="17">
        <f t="shared" si="24"/>
        <v>2.7892580080080106E-2</v>
      </c>
    </row>
    <row r="35" spans="1:37" x14ac:dyDescent="0.25">
      <c r="A35" s="11" t="s">
        <v>21</v>
      </c>
      <c r="B35" s="10">
        <f t="shared" si="14"/>
        <v>24600</v>
      </c>
      <c r="C35">
        <v>820</v>
      </c>
      <c r="D35" s="49">
        <v>30</v>
      </c>
      <c r="E35" s="10">
        <f t="shared" si="15"/>
        <v>37459</v>
      </c>
      <c r="F35" s="12">
        <v>797</v>
      </c>
      <c r="G35" s="49">
        <v>47</v>
      </c>
      <c r="H35" s="10">
        <f t="shared" si="16"/>
        <v>44202</v>
      </c>
      <c r="I35">
        <v>834</v>
      </c>
      <c r="J35" s="49">
        <v>53</v>
      </c>
      <c r="K35" s="10">
        <f t="shared" si="17"/>
        <v>32600</v>
      </c>
      <c r="L35">
        <v>815</v>
      </c>
      <c r="M35" s="49">
        <v>40</v>
      </c>
      <c r="N35" s="10">
        <f t="shared" si="18"/>
        <v>36050</v>
      </c>
      <c r="O35">
        <v>721</v>
      </c>
      <c r="P35" s="49">
        <v>50</v>
      </c>
      <c r="Q35" s="10">
        <f t="shared" si="19"/>
        <v>34000</v>
      </c>
      <c r="R35">
        <v>680</v>
      </c>
      <c r="S35" s="49">
        <v>50</v>
      </c>
      <c r="T35" s="10">
        <f t="shared" si="20"/>
        <v>34540</v>
      </c>
      <c r="U35">
        <v>785</v>
      </c>
      <c r="V35" s="49">
        <v>44</v>
      </c>
      <c r="W35" s="19">
        <v>37.411365740740727</v>
      </c>
      <c r="X35">
        <v>715</v>
      </c>
      <c r="Y35" s="17">
        <f t="shared" si="13"/>
        <v>5.2323588448588428E-2</v>
      </c>
      <c r="Z35" s="22">
        <v>23.494259259259248</v>
      </c>
      <c r="AA35">
        <v>761</v>
      </c>
      <c r="AB35" s="17">
        <f t="shared" si="21"/>
        <v>3.0872876819000326E-2</v>
      </c>
      <c r="AC35" s="19">
        <v>18.459374999999998</v>
      </c>
      <c r="AD35">
        <v>744</v>
      </c>
      <c r="AE35" s="17">
        <f t="shared" si="22"/>
        <v>2.4810987903225803E-2</v>
      </c>
      <c r="AF35" s="19">
        <v>20.657222222222217</v>
      </c>
      <c r="AG35">
        <v>801</v>
      </c>
      <c r="AH35" s="71">
        <f t="shared" si="23"/>
        <v>2.5789291163822992E-2</v>
      </c>
      <c r="AI35" s="19">
        <v>17.674976851851852</v>
      </c>
      <c r="AJ35">
        <v>735</v>
      </c>
      <c r="AK35" s="17">
        <f t="shared" si="24"/>
        <v>2.4047587553539935E-2</v>
      </c>
    </row>
    <row r="36" spans="1:37" x14ac:dyDescent="0.25">
      <c r="A36" s="11" t="s">
        <v>42</v>
      </c>
      <c r="B36" s="10">
        <f t="shared" si="14"/>
        <v>1815</v>
      </c>
      <c r="C36" s="12">
        <v>165</v>
      </c>
      <c r="D36" s="49">
        <v>11</v>
      </c>
      <c r="E36" s="10">
        <f t="shared" si="15"/>
        <v>2010</v>
      </c>
      <c r="F36" s="12">
        <v>201</v>
      </c>
      <c r="G36" s="49">
        <v>10</v>
      </c>
      <c r="H36" s="10">
        <f t="shared" si="16"/>
        <v>2101</v>
      </c>
      <c r="I36">
        <v>191</v>
      </c>
      <c r="J36" s="49">
        <v>11</v>
      </c>
      <c r="K36" s="10">
        <f t="shared" si="17"/>
        <v>2070</v>
      </c>
      <c r="L36">
        <v>207</v>
      </c>
      <c r="M36" s="49">
        <v>10</v>
      </c>
      <c r="N36" s="10">
        <f t="shared" si="18"/>
        <v>3146</v>
      </c>
      <c r="O36">
        <v>242</v>
      </c>
      <c r="P36" s="49">
        <v>13</v>
      </c>
      <c r="Q36" s="10">
        <f t="shared" si="19"/>
        <v>1908</v>
      </c>
      <c r="R36">
        <v>212</v>
      </c>
      <c r="S36" s="49">
        <v>9</v>
      </c>
      <c r="T36" s="10">
        <f t="shared" si="20"/>
        <v>2134</v>
      </c>
      <c r="U36">
        <v>194</v>
      </c>
      <c r="V36" s="49">
        <v>11</v>
      </c>
      <c r="W36" s="19">
        <v>1.2049305555555572</v>
      </c>
      <c r="X36">
        <v>204</v>
      </c>
      <c r="Y36" s="17">
        <f t="shared" si="13"/>
        <v>5.9065223311546922E-3</v>
      </c>
      <c r="Z36" s="22">
        <v>1.2755787037037043</v>
      </c>
      <c r="AA36">
        <v>184</v>
      </c>
      <c r="AB36" s="17">
        <f t="shared" si="21"/>
        <v>6.9324929549114366E-3</v>
      </c>
      <c r="AC36" s="19">
        <v>1.4643287037037034</v>
      </c>
      <c r="AD36">
        <v>197</v>
      </c>
      <c r="AE36" s="17">
        <f t="shared" si="22"/>
        <v>7.4331406279375808E-3</v>
      </c>
      <c r="AF36" s="19">
        <v>1.6047106481481488</v>
      </c>
      <c r="AG36">
        <v>230</v>
      </c>
      <c r="AH36" s="71">
        <f t="shared" si="23"/>
        <v>6.9770028180354297E-3</v>
      </c>
      <c r="AI36" s="19">
        <v>1.2430324074074071</v>
      </c>
      <c r="AJ36">
        <v>175</v>
      </c>
      <c r="AK36" s="17">
        <f t="shared" si="24"/>
        <v>7.1030423280423263E-3</v>
      </c>
    </row>
    <row r="37" spans="1:37" x14ac:dyDescent="0.25">
      <c r="A37" s="11" t="s">
        <v>22</v>
      </c>
      <c r="B37" s="10">
        <f t="shared" si="14"/>
        <v>3680</v>
      </c>
      <c r="C37" s="10">
        <v>230</v>
      </c>
      <c r="D37" s="49">
        <v>16</v>
      </c>
      <c r="E37" s="10">
        <f t="shared" si="15"/>
        <v>3952</v>
      </c>
      <c r="F37" s="12">
        <v>247</v>
      </c>
      <c r="G37" s="49">
        <v>16</v>
      </c>
      <c r="H37" s="10">
        <f t="shared" si="16"/>
        <v>2592</v>
      </c>
      <c r="I37">
        <v>216</v>
      </c>
      <c r="J37" s="49">
        <v>12</v>
      </c>
      <c r="K37" s="10">
        <f t="shared" si="17"/>
        <v>3654</v>
      </c>
      <c r="L37">
        <v>203</v>
      </c>
      <c r="M37" s="49">
        <v>18</v>
      </c>
      <c r="N37" s="10">
        <f t="shared" si="18"/>
        <v>3290</v>
      </c>
      <c r="O37">
        <v>235</v>
      </c>
      <c r="P37" s="49">
        <v>14</v>
      </c>
      <c r="Q37" s="10">
        <f t="shared" si="19"/>
        <v>1850</v>
      </c>
      <c r="R37">
        <v>185</v>
      </c>
      <c r="S37" s="49">
        <v>10</v>
      </c>
      <c r="T37" s="10">
        <f t="shared" si="20"/>
        <v>2497</v>
      </c>
      <c r="U37">
        <v>227</v>
      </c>
      <c r="V37" s="49">
        <v>11</v>
      </c>
      <c r="W37" s="19">
        <v>2.0187152777777766</v>
      </c>
      <c r="X37">
        <v>270</v>
      </c>
      <c r="Y37" s="17">
        <f t="shared" si="13"/>
        <v>7.4767232510288021E-3</v>
      </c>
      <c r="Z37" s="22">
        <v>2.2046527777777789</v>
      </c>
      <c r="AA37">
        <v>287</v>
      </c>
      <c r="AB37" s="17">
        <f t="shared" si="21"/>
        <v>7.6817169957413903E-3</v>
      </c>
      <c r="AC37" s="19">
        <v>2.3519560185185173</v>
      </c>
      <c r="AD37">
        <v>270</v>
      </c>
      <c r="AE37" s="17">
        <f t="shared" si="22"/>
        <v>8.7109482167352491E-3</v>
      </c>
      <c r="AF37" s="19">
        <v>2.1223842592592583</v>
      </c>
      <c r="AG37">
        <v>256</v>
      </c>
      <c r="AH37" s="71">
        <f t="shared" si="23"/>
        <v>8.2905635127314779E-3</v>
      </c>
      <c r="AI37" s="19">
        <v>1.551400462962963</v>
      </c>
      <c r="AJ37">
        <v>227</v>
      </c>
      <c r="AK37" s="17">
        <f t="shared" si="24"/>
        <v>6.8343632729645949E-3</v>
      </c>
    </row>
    <row r="38" spans="1:37" x14ac:dyDescent="0.25">
      <c r="A38" s="11" t="s">
        <v>43</v>
      </c>
      <c r="B38" s="10">
        <f t="shared" si="14"/>
        <v>24336</v>
      </c>
      <c r="C38" s="12">
        <v>338</v>
      </c>
      <c r="D38" s="49">
        <v>72</v>
      </c>
      <c r="E38" s="10">
        <f t="shared" si="15"/>
        <v>17974</v>
      </c>
      <c r="F38" s="12">
        <v>473</v>
      </c>
      <c r="G38" s="49">
        <v>38</v>
      </c>
      <c r="H38" s="10">
        <f t="shared" si="16"/>
        <v>25755</v>
      </c>
      <c r="I38">
        <v>505</v>
      </c>
      <c r="J38" s="49">
        <v>51</v>
      </c>
      <c r="K38" s="10">
        <f t="shared" si="17"/>
        <v>32130</v>
      </c>
      <c r="L38">
        <v>510</v>
      </c>
      <c r="M38" s="49">
        <v>63</v>
      </c>
      <c r="N38" s="10">
        <f t="shared" si="18"/>
        <v>37184</v>
      </c>
      <c r="O38">
        <v>581</v>
      </c>
      <c r="P38" s="49">
        <v>64</v>
      </c>
      <c r="Q38" s="10">
        <f t="shared" si="19"/>
        <v>19888</v>
      </c>
      <c r="R38">
        <v>452</v>
      </c>
      <c r="S38" s="49">
        <v>44</v>
      </c>
      <c r="T38" s="10">
        <f t="shared" si="20"/>
        <v>19360</v>
      </c>
      <c r="U38">
        <v>440</v>
      </c>
      <c r="V38" s="49">
        <v>44</v>
      </c>
      <c r="W38" s="19">
        <v>19.261180555555544</v>
      </c>
      <c r="X38">
        <v>525</v>
      </c>
      <c r="Y38" s="17">
        <f t="shared" si="13"/>
        <v>3.6687962962962943E-2</v>
      </c>
      <c r="Z38" s="22">
        <v>12.330740740740742</v>
      </c>
      <c r="AA38">
        <v>411</v>
      </c>
      <c r="AB38" s="17">
        <f t="shared" si="21"/>
        <v>3.0001802288906917E-2</v>
      </c>
      <c r="AC38" s="19">
        <v>9.9462268518518435</v>
      </c>
      <c r="AD38">
        <v>454</v>
      </c>
      <c r="AE38" s="17">
        <f t="shared" si="22"/>
        <v>2.1907988660466615E-2</v>
      </c>
      <c r="AF38" s="19">
        <v>10.199803240740746</v>
      </c>
      <c r="AG38">
        <v>450</v>
      </c>
      <c r="AH38" s="71">
        <f t="shared" si="23"/>
        <v>2.2666229423868325E-2</v>
      </c>
      <c r="AI38" s="19">
        <v>11.599236111111107</v>
      </c>
      <c r="AJ38">
        <v>490</v>
      </c>
      <c r="AK38" s="17">
        <f t="shared" si="24"/>
        <v>2.3671910430838994E-2</v>
      </c>
    </row>
    <row r="39" spans="1:37" x14ac:dyDescent="0.25">
      <c r="A39" s="11" t="s">
        <v>23</v>
      </c>
      <c r="B39" s="10">
        <f t="shared" si="14"/>
        <v>22748</v>
      </c>
      <c r="C39" s="10">
        <v>484</v>
      </c>
      <c r="D39" s="49">
        <v>47</v>
      </c>
      <c r="E39" s="10">
        <f t="shared" si="15"/>
        <v>65403</v>
      </c>
      <c r="F39" s="10">
        <v>507</v>
      </c>
      <c r="G39" s="49">
        <v>129</v>
      </c>
      <c r="H39" s="10">
        <f t="shared" si="16"/>
        <v>15355</v>
      </c>
      <c r="I39">
        <v>415</v>
      </c>
      <c r="J39" s="49">
        <v>37</v>
      </c>
      <c r="K39" s="10">
        <f t="shared" si="17"/>
        <v>29340</v>
      </c>
      <c r="L39">
        <v>489</v>
      </c>
      <c r="M39" s="49">
        <v>60</v>
      </c>
      <c r="N39" s="10">
        <f t="shared" si="18"/>
        <v>16000</v>
      </c>
      <c r="O39">
        <v>500</v>
      </c>
      <c r="P39" s="49">
        <v>32</v>
      </c>
      <c r="Q39" s="10">
        <f t="shared" si="19"/>
        <v>13563</v>
      </c>
      <c r="R39">
        <v>411</v>
      </c>
      <c r="S39" s="49">
        <v>33</v>
      </c>
      <c r="T39" s="10">
        <f t="shared" si="20"/>
        <v>23263</v>
      </c>
      <c r="U39">
        <v>541</v>
      </c>
      <c r="V39" s="49">
        <v>43</v>
      </c>
      <c r="W39" s="19">
        <v>14.044270833333325</v>
      </c>
      <c r="X39">
        <v>609</v>
      </c>
      <c r="Y39" s="17">
        <f t="shared" si="13"/>
        <v>2.3061200054734523E-2</v>
      </c>
      <c r="Z39" s="22">
        <v>19.681111111111129</v>
      </c>
      <c r="AA39">
        <v>704</v>
      </c>
      <c r="AB39" s="17">
        <f t="shared" si="21"/>
        <v>2.7956123737373762E-2</v>
      </c>
      <c r="AC39" s="19">
        <v>15.852662037037025</v>
      </c>
      <c r="AD39">
        <v>663</v>
      </c>
      <c r="AE39" s="17">
        <f t="shared" si="22"/>
        <v>2.3910500810010595E-2</v>
      </c>
      <c r="AF39" s="19">
        <v>12.85797453703703</v>
      </c>
      <c r="AG39">
        <v>739</v>
      </c>
      <c r="AH39" s="71">
        <f t="shared" si="23"/>
        <v>1.7399153636044697E-2</v>
      </c>
      <c r="AI39" s="19">
        <v>9.8629050925925856</v>
      </c>
      <c r="AJ39">
        <v>656</v>
      </c>
      <c r="AK39" s="17">
        <f t="shared" si="24"/>
        <v>1.503491629968382E-2</v>
      </c>
    </row>
    <row r="40" spans="1:37" x14ac:dyDescent="0.25">
      <c r="A40" s="11" t="s">
        <v>24</v>
      </c>
      <c r="B40" s="10">
        <f t="shared" si="14"/>
        <v>22040</v>
      </c>
      <c r="C40" s="13">
        <v>580</v>
      </c>
      <c r="D40" s="49">
        <v>38</v>
      </c>
      <c r="E40" s="10">
        <f t="shared" si="15"/>
        <v>36051</v>
      </c>
      <c r="F40" s="12">
        <v>591</v>
      </c>
      <c r="G40" s="49">
        <v>61</v>
      </c>
      <c r="H40" s="10">
        <f t="shared" si="16"/>
        <v>14229</v>
      </c>
      <c r="I40">
        <v>527</v>
      </c>
      <c r="J40" s="49">
        <v>27</v>
      </c>
      <c r="K40" s="10">
        <f t="shared" si="17"/>
        <v>13234</v>
      </c>
      <c r="L40">
        <v>509</v>
      </c>
      <c r="M40" s="49">
        <v>26</v>
      </c>
      <c r="N40" s="10">
        <f t="shared" si="18"/>
        <v>18589</v>
      </c>
      <c r="O40">
        <v>641</v>
      </c>
      <c r="P40" s="49">
        <v>29</v>
      </c>
      <c r="Q40" s="10">
        <f t="shared" si="19"/>
        <v>16576</v>
      </c>
      <c r="R40">
        <v>592</v>
      </c>
      <c r="S40" s="49">
        <v>28</v>
      </c>
      <c r="T40" s="10">
        <f t="shared" si="20"/>
        <v>17920</v>
      </c>
      <c r="U40">
        <v>640</v>
      </c>
      <c r="V40" s="49">
        <v>28</v>
      </c>
      <c r="W40" s="19">
        <v>19.157916666666669</v>
      </c>
      <c r="X40">
        <v>628</v>
      </c>
      <c r="Y40" s="17">
        <f t="shared" si="13"/>
        <v>3.0506236730360937E-2</v>
      </c>
      <c r="Z40" s="22">
        <v>22.430208333333322</v>
      </c>
      <c r="AA40">
        <v>672</v>
      </c>
      <c r="AB40" s="17">
        <f t="shared" si="21"/>
        <v>3.3378286210317444E-2</v>
      </c>
      <c r="AC40" s="19">
        <v>15.367361111111098</v>
      </c>
      <c r="AD40">
        <v>719</v>
      </c>
      <c r="AE40" s="17">
        <f t="shared" si="22"/>
        <v>2.1373242157317243E-2</v>
      </c>
      <c r="AF40" s="19">
        <v>15.226967592592594</v>
      </c>
      <c r="AG40">
        <v>657</v>
      </c>
      <c r="AH40" s="71">
        <f t="shared" si="23"/>
        <v>2.3176510795422517E-2</v>
      </c>
      <c r="AI40" s="19">
        <v>16.353819444444447</v>
      </c>
      <c r="AJ40">
        <v>684</v>
      </c>
      <c r="AK40" s="17">
        <f t="shared" si="24"/>
        <v>2.3909092755035742E-2</v>
      </c>
    </row>
    <row r="41" spans="1:37" x14ac:dyDescent="0.25">
      <c r="A41" s="11" t="s">
        <v>44</v>
      </c>
      <c r="B41" s="10">
        <f t="shared" si="14"/>
        <v>0</v>
      </c>
      <c r="C41" s="13"/>
      <c r="D41" s="49"/>
      <c r="E41" s="10">
        <f t="shared" si="15"/>
        <v>0</v>
      </c>
      <c r="F41" s="10"/>
      <c r="G41" s="49"/>
      <c r="H41" s="10">
        <f t="shared" si="16"/>
        <v>0</v>
      </c>
      <c r="J41" s="49"/>
      <c r="K41" s="10">
        <f t="shared" si="17"/>
        <v>0</v>
      </c>
      <c r="M41" s="49"/>
      <c r="N41" s="10">
        <f t="shared" si="18"/>
        <v>0</v>
      </c>
      <c r="P41" s="49"/>
      <c r="Q41" s="10">
        <f t="shared" si="19"/>
        <v>0</v>
      </c>
      <c r="S41" s="49"/>
      <c r="T41" s="10">
        <f t="shared" si="20"/>
        <v>0</v>
      </c>
      <c r="V41" s="49"/>
      <c r="W41" s="19">
        <f t="shared" ref="W41" si="25">Y41*X41</f>
        <v>0</v>
      </c>
      <c r="Y41" s="49"/>
      <c r="Z41" s="10">
        <f t="shared" ref="Z41" si="26">AB41*AA41</f>
        <v>0</v>
      </c>
      <c r="AB41" s="49"/>
      <c r="AC41" s="10"/>
      <c r="AD41" s="10"/>
      <c r="AE41" s="49"/>
      <c r="AF41" s="19">
        <f t="shared" ref="AF41" si="27">AH41*AG41</f>
        <v>0</v>
      </c>
      <c r="AG41" s="10"/>
      <c r="AH41" s="71"/>
      <c r="AI41" s="19">
        <f t="shared" ref="AI41" si="28">AK41*AJ41</f>
        <v>0</v>
      </c>
      <c r="AJ41" s="10"/>
      <c r="AK41" s="17"/>
    </row>
    <row r="42" spans="1:37" ht="15.75" thickBot="1" x14ac:dyDescent="0.3">
      <c r="A42" s="51"/>
      <c r="B42" s="10"/>
      <c r="C42" s="72"/>
      <c r="D42" s="49"/>
      <c r="E42" s="10"/>
      <c r="F42" s="10"/>
      <c r="G42" s="49"/>
      <c r="H42" s="10"/>
      <c r="I42" s="10"/>
      <c r="J42" s="49"/>
      <c r="K42" s="10"/>
      <c r="L42" s="10"/>
      <c r="M42" s="49"/>
      <c r="N42" s="10"/>
      <c r="O42" s="10"/>
      <c r="P42" s="49"/>
      <c r="Q42" s="10"/>
      <c r="R42" s="10"/>
      <c r="S42" s="49"/>
      <c r="T42" s="10"/>
      <c r="U42" s="10"/>
      <c r="V42" s="49"/>
      <c r="W42" s="19"/>
      <c r="X42" s="10"/>
      <c r="Y42" s="49"/>
      <c r="Z42" s="10"/>
      <c r="AA42" s="10"/>
      <c r="AB42" s="49"/>
      <c r="AC42" s="10"/>
      <c r="AD42" s="10"/>
      <c r="AE42" s="49"/>
      <c r="AF42" s="19"/>
      <c r="AG42" s="10"/>
      <c r="AH42" s="71"/>
      <c r="AI42" s="19"/>
      <c r="AJ42" s="10"/>
      <c r="AK42" s="17"/>
    </row>
    <row r="43" spans="1:37" ht="15.75" thickBot="1" x14ac:dyDescent="0.3">
      <c r="A43" s="14" t="s">
        <v>27</v>
      </c>
      <c r="B43" s="15">
        <f>SUM(B32:B42)</f>
        <v>348011</v>
      </c>
      <c r="C43" s="15">
        <f>SUM(C32:C42)</f>
        <v>7623</v>
      </c>
      <c r="D43" s="57">
        <f>B43/C43</f>
        <v>45.652761380034107</v>
      </c>
      <c r="E43" s="15">
        <f>SUM(E32:E42)</f>
        <v>401414</v>
      </c>
      <c r="F43" s="15">
        <f>SUM(F32:F42)</f>
        <v>8375</v>
      </c>
      <c r="G43" s="57">
        <f>E43/F43</f>
        <v>47.930029850746266</v>
      </c>
      <c r="H43" s="15">
        <f>SUM(H32:H42)</f>
        <v>333839</v>
      </c>
      <c r="I43" s="15">
        <f>SUM(I32:I42)</f>
        <v>7938</v>
      </c>
      <c r="J43" s="57">
        <f>H43/I43</f>
        <v>42.055807508188458</v>
      </c>
      <c r="K43" s="15">
        <f>SUM(K32:K42)</f>
        <v>366562</v>
      </c>
      <c r="L43" s="15">
        <f>SUM(L32:L42)</f>
        <v>8188</v>
      </c>
      <c r="M43" s="57">
        <f>K43/L43</f>
        <v>44.76819736199316</v>
      </c>
      <c r="N43" s="15">
        <f>SUM(N32:N42)</f>
        <v>405973</v>
      </c>
      <c r="O43" s="15">
        <f>SUM(O32:O42)</f>
        <v>8490</v>
      </c>
      <c r="P43" s="57">
        <f>N43/O43</f>
        <v>47.817785630153118</v>
      </c>
      <c r="Q43" s="15">
        <f>SUM(Q32:Q42)</f>
        <v>309790</v>
      </c>
      <c r="R43" s="15">
        <f>SUM(R32:R42)</f>
        <v>7381</v>
      </c>
      <c r="S43" s="57">
        <f>Q43/R43</f>
        <v>41.971277604660614</v>
      </c>
      <c r="T43" s="15">
        <f>SUM(T32:T42)</f>
        <v>354880</v>
      </c>
      <c r="U43" s="15">
        <f>SUM(U32:U42)</f>
        <v>7968</v>
      </c>
      <c r="V43" s="57">
        <f>T43/U43</f>
        <v>44.53815261044177</v>
      </c>
      <c r="W43" s="15">
        <v>347039</v>
      </c>
      <c r="X43" s="15">
        <f>SUM(X32:X42)</f>
        <v>8005</v>
      </c>
      <c r="Y43" s="57">
        <f>+W43/X43</f>
        <v>43.352779512804496</v>
      </c>
      <c r="Z43" s="15">
        <v>351879</v>
      </c>
      <c r="AA43" s="15">
        <f>SUM(AA32:AA42)</f>
        <v>8145</v>
      </c>
      <c r="AB43" s="57">
        <f>Z43/AA43</f>
        <v>43.201841620626148</v>
      </c>
      <c r="AC43" s="15">
        <v>370374</v>
      </c>
      <c r="AD43" s="15">
        <f>SUM(AD32:AD42)</f>
        <v>9087</v>
      </c>
      <c r="AE43" s="57">
        <f>AC43/AD43</f>
        <v>40.758666226477388</v>
      </c>
      <c r="AF43" s="15">
        <v>321672</v>
      </c>
      <c r="AG43" s="15">
        <f>SUM(AG32:AG42)</f>
        <v>8536</v>
      </c>
      <c r="AH43" s="57">
        <f>+AF43/AG43</f>
        <v>37.684161199625116</v>
      </c>
      <c r="AI43" s="15">
        <v>267878</v>
      </c>
      <c r="AJ43" s="15">
        <f>SUM(AJ32:AJ42)</f>
        <v>8066</v>
      </c>
      <c r="AK43" s="57">
        <f>AI43/AJ43</f>
        <v>33.210761219935534</v>
      </c>
    </row>
    <row r="45" spans="1:37" x14ac:dyDescent="0.25">
      <c r="A45" s="16" t="s">
        <v>28</v>
      </c>
      <c r="Y45" s="25"/>
      <c r="AB45" s="25"/>
      <c r="AE45" s="25"/>
    </row>
    <row r="47" spans="1:37" x14ac:dyDescent="0.25">
      <c r="AG47" t="s">
        <v>26</v>
      </c>
    </row>
    <row r="48" spans="1:37" x14ac:dyDescent="0.25">
      <c r="L48" s="25"/>
    </row>
  </sheetData>
  <autoFilter ref="A7:AK20"/>
  <mergeCells count="2">
    <mergeCell ref="A6:A7"/>
    <mergeCell ref="A29:A30"/>
  </mergeCells>
  <pageMargins left="0.7" right="0.7" top="0.75" bottom="0.75" header="0.3" footer="0.3"/>
  <pageSetup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O42"/>
  <sheetViews>
    <sheetView zoomScale="80" zoomScaleNormal="8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G40" sqref="G40"/>
    </sheetView>
  </sheetViews>
  <sheetFormatPr baseColWidth="10" defaultRowHeight="15" x14ac:dyDescent="0.25"/>
  <cols>
    <col min="1" max="1" width="64.140625" customWidth="1"/>
    <col min="2" max="2" width="14.140625" customWidth="1"/>
    <col min="3" max="3" width="8.7109375" customWidth="1"/>
    <col min="4" max="4" width="12" bestFit="1" customWidth="1"/>
    <col min="5" max="5" width="14.140625" bestFit="1" customWidth="1"/>
    <col min="6" max="6" width="8.7109375" customWidth="1"/>
    <col min="7" max="7" width="12.28515625" customWidth="1"/>
    <col min="8" max="8" width="12.28515625" bestFit="1" customWidth="1"/>
    <col min="9" max="9" width="8.7109375" customWidth="1"/>
    <col min="10" max="10" width="12" bestFit="1" customWidth="1"/>
    <col min="11" max="11" width="13.140625" customWidth="1"/>
    <col min="12" max="12" width="8.7109375" customWidth="1"/>
    <col min="13" max="13" width="10.28515625" customWidth="1"/>
    <col min="14" max="14" width="12.28515625" bestFit="1" customWidth="1"/>
    <col min="15" max="15" width="8.7109375" customWidth="1"/>
    <col min="16" max="16" width="12.140625" customWidth="1"/>
    <col min="17" max="17" width="12.42578125" customWidth="1"/>
    <col min="18" max="18" width="8.7109375" customWidth="1"/>
    <col min="19" max="19" width="15.5703125" customWidth="1"/>
    <col min="20" max="20" width="11.42578125" customWidth="1"/>
    <col min="21" max="21" width="8.7109375" customWidth="1"/>
    <col min="22" max="22" width="9" bestFit="1" customWidth="1"/>
    <col min="23" max="23" width="11.7109375" customWidth="1"/>
    <col min="24" max="24" width="9.7109375" bestFit="1" customWidth="1"/>
    <col min="25" max="25" width="14.42578125" bestFit="1" customWidth="1"/>
    <col min="26" max="26" width="14.7109375" bestFit="1" customWidth="1"/>
    <col min="27" max="27" width="8.7109375" customWidth="1"/>
    <col min="28" max="28" width="14.42578125" bestFit="1" customWidth="1"/>
    <col min="29" max="29" width="14.140625" bestFit="1" customWidth="1"/>
    <col min="30" max="30" width="8.7109375" customWidth="1"/>
    <col min="31" max="31" width="14.42578125" bestFit="1" customWidth="1"/>
    <col min="32" max="32" width="14" bestFit="1" customWidth="1"/>
    <col min="33" max="33" width="9" customWidth="1"/>
    <col min="34" max="34" width="14.42578125" bestFit="1" customWidth="1"/>
    <col min="35" max="35" width="13.28515625" bestFit="1" customWidth="1"/>
    <col min="36" max="36" width="9.5703125" customWidth="1"/>
    <col min="37" max="37" width="14.42578125" bestFit="1" customWidth="1"/>
    <col min="38" max="38" width="13.28515625" bestFit="1" customWidth="1"/>
    <col min="41" max="41" width="17.85546875" customWidth="1"/>
  </cols>
  <sheetData>
    <row r="1" spans="1:41" ht="15.75" x14ac:dyDescent="0.25">
      <c r="A1" s="1" t="s">
        <v>0</v>
      </c>
    </row>
    <row r="2" spans="1:41" ht="15.75" x14ac:dyDescent="0.25">
      <c r="A2" s="2" t="s">
        <v>1</v>
      </c>
      <c r="B2" s="3"/>
      <c r="C2" s="3"/>
      <c r="D2" s="3"/>
    </row>
    <row r="3" spans="1:41" ht="15.75" x14ac:dyDescent="0.25">
      <c r="A3" s="1" t="s">
        <v>29</v>
      </c>
    </row>
    <row r="4" spans="1:41" ht="15.75" x14ac:dyDescent="0.25">
      <c r="A4" s="1"/>
    </row>
    <row r="5" spans="1:41" ht="15.75" thickBot="1" x14ac:dyDescent="0.3"/>
    <row r="6" spans="1:41" ht="34.5" customHeight="1" thickBot="1" x14ac:dyDescent="0.35">
      <c r="A6" s="35" t="s">
        <v>2</v>
      </c>
      <c r="B6" s="4" t="s">
        <v>3</v>
      </c>
      <c r="C6" s="5"/>
      <c r="D6" s="6"/>
      <c r="E6" s="4" t="s">
        <v>4</v>
      </c>
      <c r="F6" s="5"/>
      <c r="G6" s="6"/>
      <c r="H6" s="4" t="s">
        <v>5</v>
      </c>
      <c r="I6" s="5"/>
      <c r="J6" s="6"/>
      <c r="K6" s="4" t="s">
        <v>6</v>
      </c>
      <c r="L6" s="5"/>
      <c r="M6" s="6"/>
      <c r="N6" s="4" t="s">
        <v>7</v>
      </c>
      <c r="O6" s="5"/>
      <c r="P6" s="6"/>
      <c r="Q6" s="4" t="s">
        <v>8</v>
      </c>
      <c r="R6" s="5"/>
      <c r="S6" s="6"/>
      <c r="T6" s="4" t="s">
        <v>9</v>
      </c>
      <c r="U6" s="5"/>
      <c r="V6" s="6"/>
      <c r="W6" s="4" t="s">
        <v>10</v>
      </c>
      <c r="X6" s="5"/>
      <c r="Y6" s="6"/>
      <c r="Z6" s="4" t="s">
        <v>11</v>
      </c>
      <c r="AA6" s="5"/>
      <c r="AB6" s="6"/>
      <c r="AC6" s="4" t="s">
        <v>12</v>
      </c>
      <c r="AD6" s="5"/>
      <c r="AE6" s="6"/>
      <c r="AF6" s="4" t="s">
        <v>13</v>
      </c>
      <c r="AG6" s="5"/>
      <c r="AH6" s="6"/>
      <c r="AI6" s="4" t="s">
        <v>14</v>
      </c>
      <c r="AJ6" s="5"/>
      <c r="AK6" s="6"/>
      <c r="AL6" s="4">
        <v>2025</v>
      </c>
      <c r="AM6" s="5"/>
      <c r="AN6" s="6"/>
    </row>
    <row r="7" spans="1:41" ht="48.75" customHeight="1" thickBot="1" x14ac:dyDescent="0.3">
      <c r="A7" s="36"/>
      <c r="B7" s="7" t="s">
        <v>15</v>
      </c>
      <c r="C7" s="8" t="s">
        <v>16</v>
      </c>
      <c r="D7" s="9" t="s">
        <v>17</v>
      </c>
      <c r="E7" s="7" t="s">
        <v>15</v>
      </c>
      <c r="F7" s="8" t="s">
        <v>16</v>
      </c>
      <c r="G7" s="9" t="s">
        <v>17</v>
      </c>
      <c r="H7" s="7" t="s">
        <v>15</v>
      </c>
      <c r="I7" s="8" t="s">
        <v>16</v>
      </c>
      <c r="J7" s="9" t="s">
        <v>17</v>
      </c>
      <c r="K7" s="7" t="s">
        <v>15</v>
      </c>
      <c r="L7" s="8" t="s">
        <v>16</v>
      </c>
      <c r="M7" s="9" t="s">
        <v>17</v>
      </c>
      <c r="N7" s="7" t="s">
        <v>15</v>
      </c>
      <c r="O7" s="8" t="s">
        <v>16</v>
      </c>
      <c r="P7" s="9" t="s">
        <v>17</v>
      </c>
      <c r="Q7" s="7" t="s">
        <v>15</v>
      </c>
      <c r="R7" s="8" t="s">
        <v>16</v>
      </c>
      <c r="S7" s="9" t="s">
        <v>17</v>
      </c>
      <c r="T7" s="7" t="s">
        <v>15</v>
      </c>
      <c r="U7" s="8" t="s">
        <v>16</v>
      </c>
      <c r="V7" s="9" t="s">
        <v>17</v>
      </c>
      <c r="W7" s="7" t="s">
        <v>15</v>
      </c>
      <c r="X7" s="8" t="s">
        <v>16</v>
      </c>
      <c r="Y7" s="9" t="s">
        <v>17</v>
      </c>
      <c r="Z7" s="7" t="s">
        <v>15</v>
      </c>
      <c r="AA7" s="8" t="s">
        <v>16</v>
      </c>
      <c r="AB7" s="9" t="s">
        <v>17</v>
      </c>
      <c r="AC7" s="7" t="s">
        <v>15</v>
      </c>
      <c r="AD7" s="8" t="s">
        <v>16</v>
      </c>
      <c r="AE7" s="9" t="s">
        <v>17</v>
      </c>
      <c r="AF7" s="7" t="s">
        <v>15</v>
      </c>
      <c r="AG7" s="8" t="s">
        <v>16</v>
      </c>
      <c r="AH7" s="9" t="s">
        <v>17</v>
      </c>
      <c r="AI7" s="7" t="s">
        <v>15</v>
      </c>
      <c r="AJ7" s="8" t="s">
        <v>16</v>
      </c>
      <c r="AK7" s="9" t="s">
        <v>17</v>
      </c>
      <c r="AL7" s="7" t="s">
        <v>15</v>
      </c>
      <c r="AM7" s="8" t="s">
        <v>16</v>
      </c>
      <c r="AN7" s="9" t="s">
        <v>17</v>
      </c>
    </row>
    <row r="8" spans="1:41" x14ac:dyDescent="0.25">
      <c r="A8" s="11" t="s">
        <v>18</v>
      </c>
      <c r="B8" s="19">
        <v>3.8570254629629623</v>
      </c>
      <c r="C8" s="12">
        <v>222</v>
      </c>
      <c r="D8" s="17">
        <f>+B8/C8</f>
        <v>1.7373988571905235E-2</v>
      </c>
      <c r="E8" s="19">
        <v>3.7080324074074058</v>
      </c>
      <c r="F8" s="12">
        <v>210</v>
      </c>
      <c r="G8" s="17">
        <f>+E8/F8</f>
        <v>1.7657297178130502E-2</v>
      </c>
      <c r="H8" s="19">
        <v>4.1915740740740777</v>
      </c>
      <c r="I8" s="10">
        <v>235</v>
      </c>
      <c r="J8" s="17">
        <f>+H8/I8</f>
        <v>1.783648542159182E-2</v>
      </c>
      <c r="K8" s="37">
        <v>164.83611111111111</v>
      </c>
      <c r="L8" s="38">
        <v>185</v>
      </c>
      <c r="M8" s="39">
        <v>1.4849537037037036E-2</v>
      </c>
      <c r="N8" s="19"/>
      <c r="O8" s="10"/>
      <c r="P8" s="17"/>
      <c r="Q8" s="19"/>
      <c r="R8" s="10"/>
      <c r="S8" s="17"/>
      <c r="T8" s="19"/>
      <c r="U8" s="10"/>
      <c r="V8" s="17"/>
      <c r="W8" s="19"/>
      <c r="X8" s="10"/>
      <c r="Y8" s="17"/>
      <c r="Z8" s="22"/>
      <c r="AA8" s="10"/>
      <c r="AB8" s="17"/>
      <c r="AC8" s="19"/>
      <c r="AD8" s="10"/>
      <c r="AE8" s="17"/>
      <c r="AF8" s="19"/>
      <c r="AG8" s="10"/>
      <c r="AH8" s="17"/>
      <c r="AI8" s="19"/>
      <c r="AJ8" s="10"/>
      <c r="AK8" s="17"/>
      <c r="AL8" s="19">
        <f>SUM(AI8,AF8,AC8,Z8,W8,T8,Q8,N8,K8,H8,E8,B8)</f>
        <v>176.59274305555556</v>
      </c>
      <c r="AM8" s="10">
        <f>SUM(AJ8,AG8,AD8,AA8,X8,R8,O8,L8,I8,F8,C8)</f>
        <v>852</v>
      </c>
      <c r="AN8" s="17">
        <f>AVERAGE(AK8,AH8,AE8,AB8,Y8,V8,S8,P8,M8,J8,G8,D8)</f>
        <v>1.6929327052166147E-2</v>
      </c>
      <c r="AO8" s="25"/>
    </row>
    <row r="9" spans="1:41" x14ac:dyDescent="0.25">
      <c r="A9" s="11" t="s">
        <v>19</v>
      </c>
      <c r="B9" s="19">
        <v>2.3386111111111125</v>
      </c>
      <c r="C9" s="10">
        <v>150</v>
      </c>
      <c r="D9" s="17">
        <f t="shared" ref="D9:D16" si="0">+B9/C9</f>
        <v>1.559074074074075E-2</v>
      </c>
      <c r="E9" s="19">
        <v>2.101608796296297</v>
      </c>
      <c r="F9" s="10">
        <v>135</v>
      </c>
      <c r="G9" s="17">
        <f t="shared" ref="G9:G16" si="1">+E9/F9</f>
        <v>1.5567472565157756E-2</v>
      </c>
      <c r="H9" s="19">
        <v>3.3913888888888879</v>
      </c>
      <c r="I9" s="10">
        <v>187</v>
      </c>
      <c r="J9" s="17">
        <f t="shared" ref="J9:J16" si="2">+H9/I9</f>
        <v>1.8135769459298866E-2</v>
      </c>
      <c r="K9" s="37">
        <v>164.12013888888887</v>
      </c>
      <c r="L9" s="38">
        <v>159</v>
      </c>
      <c r="M9" s="39">
        <v>1.7199074074074071E-2</v>
      </c>
      <c r="N9" s="19"/>
      <c r="O9" s="10"/>
      <c r="P9" s="17"/>
      <c r="Q9" s="19"/>
      <c r="R9" s="10"/>
      <c r="S9" s="17"/>
      <c r="T9" s="19"/>
      <c r="U9" s="10"/>
      <c r="V9" s="17"/>
      <c r="W9" s="19"/>
      <c r="X9" s="10"/>
      <c r="Y9" s="17"/>
      <c r="Z9" s="22"/>
      <c r="AA9" s="10"/>
      <c r="AB9" s="17"/>
      <c r="AC9" s="19"/>
      <c r="AD9" s="10"/>
      <c r="AE9" s="17"/>
      <c r="AF9" s="19"/>
      <c r="AG9" s="10"/>
      <c r="AH9" s="17"/>
      <c r="AI9" s="19"/>
      <c r="AJ9" s="10"/>
      <c r="AK9" s="17"/>
      <c r="AL9" s="19">
        <f t="shared" ref="AL9:AL16" si="3">SUM(AI9,AF9,AC9,Z9,W9,T9,Q9,N9,K9,H9,E9,B9)</f>
        <v>171.95174768518515</v>
      </c>
      <c r="AM9" s="10">
        <f t="shared" ref="AM9:AM17" si="4">SUM(AJ9,AG9,AD9,AA9,X9,R9,O9,L9,I9,F9,C9)</f>
        <v>631</v>
      </c>
      <c r="AN9" s="17">
        <f t="shared" ref="AN9:AN16" si="5">AVERAGE(AK9,AH9,AE9,AB9,Y9,V9,S9,P9,M9,J9,G9,D9)</f>
        <v>1.662326420981786E-2</v>
      </c>
    </row>
    <row r="10" spans="1:41" x14ac:dyDescent="0.25">
      <c r="A10" s="11" t="s">
        <v>20</v>
      </c>
      <c r="B10" s="19">
        <v>1.5430787037037035</v>
      </c>
      <c r="C10" s="12">
        <v>54</v>
      </c>
      <c r="D10" s="17">
        <f t="shared" si="0"/>
        <v>2.8575531550068582E-2</v>
      </c>
      <c r="E10" s="19">
        <v>0.75952546296296275</v>
      </c>
      <c r="F10" s="12">
        <v>60</v>
      </c>
      <c r="G10" s="17">
        <f t="shared" si="1"/>
        <v>1.2658757716049379E-2</v>
      </c>
      <c r="H10" s="19">
        <v>1.2207060185185188</v>
      </c>
      <c r="I10" s="10">
        <v>93</v>
      </c>
      <c r="J10" s="17">
        <f t="shared" si="2"/>
        <v>1.3125871166865793E-2</v>
      </c>
      <c r="K10" s="37">
        <v>80.305555555555557</v>
      </c>
      <c r="L10" s="38">
        <v>97</v>
      </c>
      <c r="M10" s="39">
        <v>1.3796296296296298E-2</v>
      </c>
      <c r="N10" s="19"/>
      <c r="O10" s="10"/>
      <c r="P10" s="17"/>
      <c r="Q10" s="19"/>
      <c r="R10" s="10"/>
      <c r="S10" s="17"/>
      <c r="T10" s="19"/>
      <c r="U10" s="10"/>
      <c r="V10" s="17"/>
      <c r="W10" s="19"/>
      <c r="X10" s="10"/>
      <c r="Y10" s="17"/>
      <c r="Z10" s="22"/>
      <c r="AA10" s="10"/>
      <c r="AB10" s="17"/>
      <c r="AC10" s="19"/>
      <c r="AD10" s="10"/>
      <c r="AE10" s="17"/>
      <c r="AF10" s="19"/>
      <c r="AG10" s="10"/>
      <c r="AH10" s="17"/>
      <c r="AI10" s="19"/>
      <c r="AJ10" s="10"/>
      <c r="AK10" s="17"/>
      <c r="AL10" s="19">
        <f t="shared" si="3"/>
        <v>83.828865740740738</v>
      </c>
      <c r="AM10" s="10">
        <f t="shared" si="4"/>
        <v>304</v>
      </c>
      <c r="AN10" s="17">
        <f t="shared" si="5"/>
        <v>1.7039114182320014E-2</v>
      </c>
    </row>
    <row r="11" spans="1:41" x14ac:dyDescent="0.25">
      <c r="A11" s="11" t="s">
        <v>21</v>
      </c>
      <c r="B11" s="19">
        <v>0.28086805555555555</v>
      </c>
      <c r="C11" s="12">
        <v>26</v>
      </c>
      <c r="D11" s="17">
        <f t="shared" si="0"/>
        <v>1.0802617521367521E-2</v>
      </c>
      <c r="E11" s="19">
        <v>0.38340277777777781</v>
      </c>
      <c r="F11" s="12">
        <v>26</v>
      </c>
      <c r="G11" s="17">
        <f t="shared" si="1"/>
        <v>1.4746260683760686E-2</v>
      </c>
      <c r="H11" s="19">
        <v>0.20340277777777774</v>
      </c>
      <c r="I11" s="10">
        <v>23</v>
      </c>
      <c r="J11" s="17">
        <f t="shared" si="2"/>
        <v>8.8435990338164242E-3</v>
      </c>
      <c r="K11" s="37">
        <v>21.555555555555557</v>
      </c>
      <c r="L11" s="38">
        <v>30</v>
      </c>
      <c r="M11" s="39">
        <v>1.1979166666666666E-2</v>
      </c>
      <c r="N11" s="19"/>
      <c r="O11" s="10"/>
      <c r="P11" s="17"/>
      <c r="Q11" s="19"/>
      <c r="R11" s="10"/>
      <c r="S11" s="17"/>
      <c r="T11" s="19"/>
      <c r="U11" s="10"/>
      <c r="V11" s="17"/>
      <c r="W11" s="19"/>
      <c r="X11" s="10"/>
      <c r="Y11" s="17"/>
      <c r="Z11" s="22"/>
      <c r="AA11" s="10"/>
      <c r="AB11" s="17"/>
      <c r="AC11" s="19"/>
      <c r="AD11" s="10"/>
      <c r="AE11" s="17"/>
      <c r="AF11" s="19"/>
      <c r="AG11" s="10"/>
      <c r="AH11" s="17"/>
      <c r="AI11" s="19"/>
      <c r="AJ11" s="10"/>
      <c r="AK11" s="17"/>
      <c r="AL11" s="19">
        <f t="shared" si="3"/>
        <v>22.423229166666669</v>
      </c>
      <c r="AM11" s="10">
        <f t="shared" si="4"/>
        <v>105</v>
      </c>
      <c r="AN11" s="17">
        <f t="shared" si="5"/>
        <v>1.1592910976402823E-2</v>
      </c>
    </row>
    <row r="12" spans="1:41" x14ac:dyDescent="0.25">
      <c r="A12" s="11" t="s">
        <v>31</v>
      </c>
      <c r="B12" s="19">
        <v>9.5601851851851827E-2</v>
      </c>
      <c r="C12" s="10">
        <v>15</v>
      </c>
      <c r="D12" s="17">
        <f t="shared" si="0"/>
        <v>6.3734567901234549E-3</v>
      </c>
      <c r="E12" s="19">
        <v>0.15246527777777777</v>
      </c>
      <c r="F12" s="10">
        <v>16</v>
      </c>
      <c r="G12" s="17">
        <f t="shared" si="1"/>
        <v>9.5290798611111106E-3</v>
      </c>
      <c r="H12" s="19">
        <v>0.27440972222222226</v>
      </c>
      <c r="I12" s="10">
        <v>25</v>
      </c>
      <c r="J12" s="17">
        <f t="shared" si="2"/>
        <v>1.097638888888889E-2</v>
      </c>
      <c r="K12" s="37">
        <v>1.8041666666666665</v>
      </c>
      <c r="L12" s="38">
        <v>6</v>
      </c>
      <c r="M12" s="39">
        <v>5.0115740740740737E-3</v>
      </c>
      <c r="N12" s="19"/>
      <c r="O12" s="10"/>
      <c r="P12" s="17"/>
      <c r="Q12" s="19"/>
      <c r="R12" s="10"/>
      <c r="S12" s="17"/>
      <c r="T12" s="19"/>
      <c r="U12" s="10"/>
      <c r="V12" s="17"/>
      <c r="W12" s="19"/>
      <c r="X12" s="10"/>
      <c r="Y12" s="17"/>
      <c r="Z12" s="22"/>
      <c r="AA12" s="10"/>
      <c r="AB12" s="17"/>
      <c r="AC12" s="19"/>
      <c r="AD12" s="10"/>
      <c r="AE12" s="17"/>
      <c r="AF12" s="19"/>
      <c r="AG12" s="10"/>
      <c r="AH12" s="17"/>
      <c r="AI12" s="19"/>
      <c r="AJ12" s="10"/>
      <c r="AK12" s="17"/>
      <c r="AL12" s="19">
        <f t="shared" si="3"/>
        <v>2.3266435185185186</v>
      </c>
      <c r="AM12" s="10">
        <f t="shared" si="4"/>
        <v>62</v>
      </c>
      <c r="AN12" s="17">
        <f t="shared" si="5"/>
        <v>7.9726249035493822E-3</v>
      </c>
    </row>
    <row r="13" spans="1:41" x14ac:dyDescent="0.25">
      <c r="A13" s="11" t="s">
        <v>22</v>
      </c>
      <c r="B13" s="19">
        <v>0.11282407407407408</v>
      </c>
      <c r="C13" s="13">
        <v>13</v>
      </c>
      <c r="D13" s="17">
        <f t="shared" si="0"/>
        <v>8.6787749287749287E-3</v>
      </c>
      <c r="E13" s="19">
        <v>0.19393518518518521</v>
      </c>
      <c r="F13" s="13">
        <v>18</v>
      </c>
      <c r="G13" s="17">
        <f t="shared" si="1"/>
        <v>1.0774176954732512E-2</v>
      </c>
      <c r="H13" s="19">
        <v>0.14960648148148148</v>
      </c>
      <c r="I13" s="10">
        <v>10</v>
      </c>
      <c r="J13" s="17">
        <f t="shared" si="2"/>
        <v>1.4960648148148148E-2</v>
      </c>
      <c r="K13" s="37">
        <v>4.5687500000000005</v>
      </c>
      <c r="L13" s="38">
        <v>6</v>
      </c>
      <c r="M13" s="39">
        <v>1.269675925925926E-2</v>
      </c>
      <c r="N13" s="19"/>
      <c r="O13" s="10"/>
      <c r="P13" s="17"/>
      <c r="Q13" s="19"/>
      <c r="R13" s="10"/>
      <c r="S13" s="17"/>
      <c r="T13" s="19"/>
      <c r="U13" s="10"/>
      <c r="V13" s="17"/>
      <c r="W13" s="19"/>
      <c r="X13" s="10"/>
      <c r="Y13" s="17"/>
      <c r="Z13" s="22"/>
      <c r="AA13" s="10"/>
      <c r="AB13" s="17"/>
      <c r="AC13" s="19"/>
      <c r="AD13" s="10"/>
      <c r="AE13" s="17"/>
      <c r="AF13" s="19"/>
      <c r="AG13" s="10"/>
      <c r="AH13" s="17"/>
      <c r="AI13" s="19"/>
      <c r="AJ13" s="10"/>
      <c r="AK13" s="17"/>
      <c r="AL13" s="19">
        <f t="shared" si="3"/>
        <v>5.0251157407407412</v>
      </c>
      <c r="AM13" s="10">
        <f t="shared" si="4"/>
        <v>47</v>
      </c>
      <c r="AN13" s="17">
        <f t="shared" si="5"/>
        <v>1.1777589822728713E-2</v>
      </c>
    </row>
    <row r="14" spans="1:41" x14ac:dyDescent="0.25">
      <c r="A14" s="11" t="s">
        <v>32</v>
      </c>
      <c r="B14" s="19">
        <v>0.25581018518518522</v>
      </c>
      <c r="C14" s="12">
        <v>31</v>
      </c>
      <c r="D14" s="17">
        <f t="shared" si="0"/>
        <v>8.2519414575866201E-3</v>
      </c>
      <c r="E14" s="19">
        <v>0.14857638888888888</v>
      </c>
      <c r="F14" s="12">
        <v>17</v>
      </c>
      <c r="G14" s="17">
        <f t="shared" si="1"/>
        <v>8.7397875816993455E-3</v>
      </c>
      <c r="H14" s="19">
        <v>0.19184027777777776</v>
      </c>
      <c r="I14" s="10">
        <v>21</v>
      </c>
      <c r="J14" s="17">
        <f t="shared" si="2"/>
        <v>9.1352513227513227E-3</v>
      </c>
      <c r="K14" s="37">
        <v>8.6215277777777768</v>
      </c>
      <c r="L14" s="38">
        <v>21</v>
      </c>
      <c r="M14" s="39">
        <v>6.8402777777777776E-3</v>
      </c>
      <c r="N14" s="19"/>
      <c r="O14" s="10"/>
      <c r="P14" s="17"/>
      <c r="Q14" s="19"/>
      <c r="R14" s="10"/>
      <c r="S14" s="17"/>
      <c r="T14" s="19"/>
      <c r="U14" s="10"/>
      <c r="V14" s="17"/>
      <c r="W14" s="19"/>
      <c r="X14" s="10"/>
      <c r="Y14" s="17"/>
      <c r="Z14" s="22"/>
      <c r="AA14" s="10"/>
      <c r="AB14" s="17"/>
      <c r="AC14" s="19"/>
      <c r="AD14" s="10"/>
      <c r="AE14" s="17"/>
      <c r="AF14" s="19"/>
      <c r="AG14" s="10"/>
      <c r="AH14" s="17"/>
      <c r="AI14" s="19"/>
      <c r="AJ14" s="10"/>
      <c r="AK14" s="17"/>
      <c r="AL14" s="19">
        <f t="shared" si="3"/>
        <v>9.2177546296296295</v>
      </c>
      <c r="AM14" s="10">
        <f t="shared" si="4"/>
        <v>90</v>
      </c>
      <c r="AN14" s="17">
        <f t="shared" si="5"/>
        <v>8.2418145349537671E-3</v>
      </c>
    </row>
    <row r="15" spans="1:41" x14ac:dyDescent="0.25">
      <c r="A15" s="11" t="s">
        <v>23</v>
      </c>
      <c r="B15" s="19">
        <v>0.39187499999999997</v>
      </c>
      <c r="C15" s="10">
        <v>39</v>
      </c>
      <c r="D15" s="17">
        <f t="shared" si="0"/>
        <v>1.0048076923076922E-2</v>
      </c>
      <c r="E15" s="19">
        <v>0.5273148148148149</v>
      </c>
      <c r="F15" s="12">
        <v>34</v>
      </c>
      <c r="G15" s="17">
        <f t="shared" si="1"/>
        <v>1.5509259259259263E-2</v>
      </c>
      <c r="H15" s="19">
        <v>0.38025462962962958</v>
      </c>
      <c r="I15" s="10">
        <v>33</v>
      </c>
      <c r="J15" s="17">
        <f t="shared" si="2"/>
        <v>1.1522867564534229E-2</v>
      </c>
      <c r="K15" s="37">
        <v>46.546527777777776</v>
      </c>
      <c r="L15" s="38">
        <v>33</v>
      </c>
      <c r="M15" s="39">
        <v>2.3506944444444445E-2</v>
      </c>
      <c r="N15" s="19"/>
      <c r="O15" s="10"/>
      <c r="P15" s="17"/>
      <c r="Q15" s="19"/>
      <c r="R15" s="10"/>
      <c r="S15" s="17"/>
      <c r="T15" s="19"/>
      <c r="U15" s="10"/>
      <c r="V15" s="17"/>
      <c r="W15" s="19"/>
      <c r="X15" s="10"/>
      <c r="Y15" s="17"/>
      <c r="Z15" s="22"/>
      <c r="AA15" s="10"/>
      <c r="AB15" s="17"/>
      <c r="AC15" s="19"/>
      <c r="AD15" s="10"/>
      <c r="AE15" s="17"/>
      <c r="AF15" s="19"/>
      <c r="AG15" s="10"/>
      <c r="AH15" s="17"/>
      <c r="AI15" s="19"/>
      <c r="AJ15" s="10"/>
      <c r="AK15" s="17"/>
      <c r="AL15" s="19">
        <f t="shared" si="3"/>
        <v>47.845972222222223</v>
      </c>
      <c r="AM15" s="10">
        <f t="shared" si="4"/>
        <v>139</v>
      </c>
      <c r="AN15" s="17">
        <f t="shared" si="5"/>
        <v>1.5146787047828715E-2</v>
      </c>
    </row>
    <row r="16" spans="1:41" ht="15.75" thickBot="1" x14ac:dyDescent="0.3">
      <c r="A16" s="11" t="s">
        <v>24</v>
      </c>
      <c r="B16" s="19">
        <v>0.18575231481481477</v>
      </c>
      <c r="C16" s="12">
        <v>22</v>
      </c>
      <c r="D16" s="17">
        <f t="shared" si="0"/>
        <v>8.4432870370370356E-3</v>
      </c>
      <c r="E16" s="19">
        <v>0.1255324074074074</v>
      </c>
      <c r="F16" s="12">
        <v>14</v>
      </c>
      <c r="G16" s="17">
        <f t="shared" si="1"/>
        <v>8.9666005291005289E-3</v>
      </c>
      <c r="H16" s="19">
        <v>0.30828703703703708</v>
      </c>
      <c r="I16" s="10">
        <v>25</v>
      </c>
      <c r="J16" s="28">
        <f t="shared" si="2"/>
        <v>1.2331481481481483E-2</v>
      </c>
      <c r="K16" s="37">
        <v>14.981250000000001</v>
      </c>
      <c r="L16" s="38">
        <v>21</v>
      </c>
      <c r="M16" s="40">
        <v>1.1886574074074075E-2</v>
      </c>
      <c r="N16" s="19"/>
      <c r="O16" s="10"/>
      <c r="P16" s="17"/>
      <c r="Q16" s="19"/>
      <c r="R16" s="10"/>
      <c r="S16" s="17"/>
      <c r="T16" s="19"/>
      <c r="U16" s="10"/>
      <c r="V16" s="17"/>
      <c r="W16" s="19"/>
      <c r="X16" s="10"/>
      <c r="Y16" s="17"/>
      <c r="Z16" s="22"/>
      <c r="AA16" s="10"/>
      <c r="AB16" s="17"/>
      <c r="AC16" s="19"/>
      <c r="AD16" s="10"/>
      <c r="AE16" s="17"/>
      <c r="AF16" s="19"/>
      <c r="AG16" s="10"/>
      <c r="AH16" s="17"/>
      <c r="AI16" s="19"/>
      <c r="AJ16" s="10"/>
      <c r="AK16" s="17"/>
      <c r="AL16" s="19">
        <f t="shared" si="3"/>
        <v>15.60082175925926</v>
      </c>
      <c r="AM16" s="10">
        <f t="shared" si="4"/>
        <v>82</v>
      </c>
      <c r="AN16" s="17">
        <f t="shared" si="5"/>
        <v>1.040698578042328E-2</v>
      </c>
    </row>
    <row r="17" spans="1:41" ht="15.75" thickBot="1" x14ac:dyDescent="0.3">
      <c r="A17" s="14" t="s">
        <v>25</v>
      </c>
      <c r="B17" s="29">
        <v>13048.29</v>
      </c>
      <c r="C17" s="30">
        <f>SUM(C8:C16)</f>
        <v>572</v>
      </c>
      <c r="D17" s="31">
        <f>+B17/C17</f>
        <v>22.811695804195807</v>
      </c>
      <c r="E17" s="29">
        <v>11664.34</v>
      </c>
      <c r="F17" s="30">
        <v>530</v>
      </c>
      <c r="G17" s="31">
        <f>E17/F17</f>
        <v>22.008188679245283</v>
      </c>
      <c r="H17" s="29">
        <v>14848.31</v>
      </c>
      <c r="I17" s="30">
        <v>652</v>
      </c>
      <c r="J17" s="31">
        <f>+H17/I17</f>
        <v>22.773481595092022</v>
      </c>
      <c r="K17" s="29">
        <v>12176.09</v>
      </c>
      <c r="L17" s="30">
        <f>SUM(L8:L16)</f>
        <v>558</v>
      </c>
      <c r="M17" s="31">
        <f>K17/L17</f>
        <v>21.820949820788531</v>
      </c>
      <c r="N17" s="21">
        <f>SUM(N8:N16)</f>
        <v>0</v>
      </c>
      <c r="O17" s="15">
        <f>SUM(O8:O16)</f>
        <v>0</v>
      </c>
      <c r="P17" s="18" t="e">
        <f>N17/O17</f>
        <v>#DIV/0!</v>
      </c>
      <c r="Q17" s="21">
        <f>SUM(Q8:Q16)</f>
        <v>0</v>
      </c>
      <c r="R17" s="15">
        <f>SUM(R8:R16)</f>
        <v>0</v>
      </c>
      <c r="S17" s="18" t="e">
        <f>Q17/R17</f>
        <v>#DIV/0!</v>
      </c>
      <c r="T17" s="21">
        <f>SUM(T8:T16)</f>
        <v>0</v>
      </c>
      <c r="U17" s="15">
        <f>SUM(U8:U16)</f>
        <v>0</v>
      </c>
      <c r="V17" s="18" t="e">
        <f>T17/U17</f>
        <v>#DIV/0!</v>
      </c>
      <c r="W17" s="20">
        <f>SUM(W8:W16)</f>
        <v>0</v>
      </c>
      <c r="X17" s="15">
        <f>SUM(X8:X16)</f>
        <v>0</v>
      </c>
      <c r="Y17" s="18" t="e">
        <f>+W17/X17</f>
        <v>#DIV/0!</v>
      </c>
      <c r="Z17" s="21">
        <f>SUM(Z8:Z16)</f>
        <v>0</v>
      </c>
      <c r="AA17" s="15">
        <f>SUM(AA8:AA16)</f>
        <v>0</v>
      </c>
      <c r="AB17" s="18" t="e">
        <f>Z17/AA17</f>
        <v>#DIV/0!</v>
      </c>
      <c r="AC17" s="24"/>
      <c r="AD17" s="23">
        <f>SUM(AD8:AD16)</f>
        <v>0</v>
      </c>
      <c r="AE17" s="18" t="e">
        <f>AC17/AD17</f>
        <v>#DIV/0!</v>
      </c>
      <c r="AF17" s="21"/>
      <c r="AG17" s="15">
        <f>SUM(AG8:AG16)</f>
        <v>0</v>
      </c>
      <c r="AH17" s="18" t="e">
        <f>+AF17/AG17</f>
        <v>#DIV/0!</v>
      </c>
      <c r="AI17" s="21">
        <f>SUM(AI8:AI16)</f>
        <v>0</v>
      </c>
      <c r="AJ17" s="15">
        <f>SUM(AJ8:AJ16)</f>
        <v>0</v>
      </c>
      <c r="AK17" s="18" t="e">
        <f>+AI17/AJ17</f>
        <v>#DIV/0!</v>
      </c>
      <c r="AL17" s="26">
        <f>SUM(AL8:AL16)</f>
        <v>534.81289351851842</v>
      </c>
      <c r="AM17" s="27">
        <f t="shared" si="4"/>
        <v>2312</v>
      </c>
      <c r="AN17" s="18">
        <f>+AL17/AM17</f>
        <v>0.23132045567409967</v>
      </c>
    </row>
    <row r="18" spans="1:41" x14ac:dyDescent="0.25">
      <c r="H18" s="32"/>
      <c r="I18" s="32"/>
      <c r="J18" s="32"/>
    </row>
    <row r="19" spans="1:41" x14ac:dyDescent="0.25">
      <c r="H19" s="33"/>
      <c r="I19" s="32"/>
      <c r="J19" s="32"/>
    </row>
    <row r="20" spans="1:41" x14ac:dyDescent="0.25">
      <c r="H20" s="34"/>
      <c r="I20" s="34"/>
      <c r="J20" s="34"/>
    </row>
    <row r="21" spans="1:41" ht="15.75" x14ac:dyDescent="0.25">
      <c r="A21" s="1" t="s">
        <v>0</v>
      </c>
      <c r="H21" s="34"/>
      <c r="I21" s="34"/>
      <c r="J21" s="34"/>
    </row>
    <row r="22" spans="1:41" ht="15.75" x14ac:dyDescent="0.25">
      <c r="A22" s="2" t="s">
        <v>30</v>
      </c>
      <c r="B22" s="3"/>
      <c r="C22" s="3"/>
      <c r="D22" s="3"/>
    </row>
    <row r="23" spans="1:41" ht="15.75" x14ac:dyDescent="0.25">
      <c r="A23" s="1" t="s">
        <v>29</v>
      </c>
    </row>
    <row r="24" spans="1:41" ht="15.75" x14ac:dyDescent="0.25">
      <c r="A24" s="1"/>
    </row>
    <row r="25" spans="1:41" ht="15.75" thickBot="1" x14ac:dyDescent="0.3"/>
    <row r="26" spans="1:41" ht="34.5" customHeight="1" thickBot="1" x14ac:dyDescent="0.35">
      <c r="A26" s="35" t="s">
        <v>2</v>
      </c>
      <c r="B26" s="4" t="s">
        <v>3</v>
      </c>
      <c r="C26" s="5"/>
      <c r="D26" s="6"/>
      <c r="E26" s="4" t="s">
        <v>4</v>
      </c>
      <c r="F26" s="5"/>
      <c r="G26" s="6"/>
      <c r="H26" s="4" t="s">
        <v>5</v>
      </c>
      <c r="I26" s="5"/>
      <c r="J26" s="6"/>
      <c r="K26" s="4" t="s">
        <v>6</v>
      </c>
      <c r="L26" s="5"/>
      <c r="M26" s="6"/>
      <c r="N26" s="4" t="s">
        <v>7</v>
      </c>
      <c r="O26" s="5"/>
      <c r="P26" s="6"/>
      <c r="Q26" s="4" t="s">
        <v>8</v>
      </c>
      <c r="R26" s="5"/>
      <c r="S26" s="6"/>
      <c r="T26" s="4" t="s">
        <v>9</v>
      </c>
      <c r="U26" s="5"/>
      <c r="V26" s="6"/>
      <c r="W26" s="4" t="s">
        <v>10</v>
      </c>
      <c r="X26" s="5"/>
      <c r="Y26" s="6"/>
      <c r="Z26" s="4" t="s">
        <v>11</v>
      </c>
      <c r="AA26" s="5"/>
      <c r="AB26" s="6"/>
      <c r="AC26" s="4" t="s">
        <v>12</v>
      </c>
      <c r="AD26" s="5"/>
      <c r="AE26" s="6"/>
      <c r="AF26" s="4" t="s">
        <v>13</v>
      </c>
      <c r="AG26" s="5"/>
      <c r="AH26" s="6"/>
      <c r="AI26" s="4" t="s">
        <v>14</v>
      </c>
      <c r="AJ26" s="5"/>
      <c r="AK26" s="6"/>
      <c r="AL26" s="4">
        <v>2025</v>
      </c>
      <c r="AM26" s="5"/>
      <c r="AN26" s="6"/>
    </row>
    <row r="27" spans="1:41" ht="48.75" customHeight="1" thickBot="1" x14ac:dyDescent="0.3">
      <c r="A27" s="36"/>
      <c r="B27" s="7" t="s">
        <v>15</v>
      </c>
      <c r="C27" s="8" t="s">
        <v>16</v>
      </c>
      <c r="D27" s="9" t="s">
        <v>17</v>
      </c>
      <c r="E27" s="7" t="s">
        <v>15</v>
      </c>
      <c r="F27" s="8" t="s">
        <v>16</v>
      </c>
      <c r="G27" s="9" t="s">
        <v>17</v>
      </c>
      <c r="H27" s="7" t="s">
        <v>15</v>
      </c>
      <c r="I27" s="8" t="s">
        <v>16</v>
      </c>
      <c r="J27" s="9" t="s">
        <v>17</v>
      </c>
      <c r="K27" s="7" t="s">
        <v>15</v>
      </c>
      <c r="L27" s="8" t="s">
        <v>16</v>
      </c>
      <c r="M27" s="9" t="s">
        <v>17</v>
      </c>
      <c r="N27" s="7" t="s">
        <v>15</v>
      </c>
      <c r="O27" s="8" t="s">
        <v>16</v>
      </c>
      <c r="P27" s="9" t="s">
        <v>17</v>
      </c>
      <c r="Q27" s="7" t="s">
        <v>15</v>
      </c>
      <c r="R27" s="8" t="s">
        <v>16</v>
      </c>
      <c r="S27" s="9" t="s">
        <v>17</v>
      </c>
      <c r="T27" s="7" t="s">
        <v>15</v>
      </c>
      <c r="U27" s="8" t="s">
        <v>16</v>
      </c>
      <c r="V27" s="9" t="s">
        <v>17</v>
      </c>
      <c r="W27" s="7" t="s">
        <v>15</v>
      </c>
      <c r="X27" s="8" t="s">
        <v>16</v>
      </c>
      <c r="Y27" s="9" t="s">
        <v>17</v>
      </c>
      <c r="Z27" s="7" t="s">
        <v>15</v>
      </c>
      <c r="AA27" s="8" t="s">
        <v>16</v>
      </c>
      <c r="AB27" s="9" t="s">
        <v>17</v>
      </c>
      <c r="AC27" s="7" t="s">
        <v>15</v>
      </c>
      <c r="AD27" s="8" t="s">
        <v>16</v>
      </c>
      <c r="AE27" s="9" t="s">
        <v>17</v>
      </c>
      <c r="AF27" s="7" t="s">
        <v>15</v>
      </c>
      <c r="AG27" s="8" t="s">
        <v>16</v>
      </c>
      <c r="AH27" s="9" t="s">
        <v>17</v>
      </c>
      <c r="AI27" s="7" t="s">
        <v>15</v>
      </c>
      <c r="AJ27" s="8" t="s">
        <v>16</v>
      </c>
      <c r="AK27" s="9" t="s">
        <v>17</v>
      </c>
      <c r="AL27" s="7" t="s">
        <v>15</v>
      </c>
      <c r="AM27" s="8" t="s">
        <v>16</v>
      </c>
      <c r="AN27" s="9" t="s">
        <v>17</v>
      </c>
    </row>
    <row r="28" spans="1:41" x14ac:dyDescent="0.25">
      <c r="A28" s="11" t="s">
        <v>18</v>
      </c>
      <c r="B28" s="19">
        <v>38.699456018518617</v>
      </c>
      <c r="C28" s="12">
        <v>1581</v>
      </c>
      <c r="D28" s="17">
        <f>+B28/C28</f>
        <v>2.4477834293813169E-2</v>
      </c>
      <c r="E28" s="19">
        <v>45.35526620370382</v>
      </c>
      <c r="F28" s="12">
        <v>1676</v>
      </c>
      <c r="G28" s="17">
        <f>+E28/F28</f>
        <v>2.7061614680014213E-2</v>
      </c>
      <c r="H28" s="19">
        <v>56.030069444444386</v>
      </c>
      <c r="I28" s="10">
        <v>1917</v>
      </c>
      <c r="J28" s="17">
        <f>+H28/I28</f>
        <v>2.9227996580304845E-2</v>
      </c>
      <c r="K28" s="41" t="s">
        <v>33</v>
      </c>
      <c r="L28" s="10">
        <v>1848</v>
      </c>
      <c r="M28" s="17">
        <v>3.0243055555555554E-2</v>
      </c>
      <c r="N28" s="19"/>
      <c r="O28" s="10"/>
      <c r="P28" s="17"/>
      <c r="Q28" s="19"/>
      <c r="R28" s="10"/>
      <c r="S28" s="17"/>
      <c r="T28" s="19"/>
      <c r="U28" s="10"/>
      <c r="V28" s="17"/>
      <c r="W28" s="19"/>
      <c r="X28" s="10"/>
      <c r="Y28" s="17"/>
      <c r="Z28" s="22"/>
      <c r="AA28" s="10"/>
      <c r="AB28" s="17"/>
      <c r="AC28" s="19"/>
      <c r="AD28" s="10"/>
      <c r="AE28" s="17"/>
      <c r="AF28" s="19"/>
      <c r="AG28" s="10"/>
      <c r="AH28" s="17"/>
      <c r="AI28" s="19"/>
      <c r="AJ28" s="10"/>
      <c r="AK28" s="17"/>
      <c r="AL28" s="19">
        <f>SUM(AI28,AF28,AC28,Z28,W28,T28,Q28,N28,K28,H28,E28,B28)</f>
        <v>140.08479166666683</v>
      </c>
      <c r="AM28" s="10">
        <f>SUM(AJ28,AG28,AD28,AA28,X28,R28,O28,L28,I28,F28,C28)</f>
        <v>7022</v>
      </c>
      <c r="AN28" s="17">
        <f>AVERAGE(AK28,AH28,AE28,AB28,Y28,V28,S28,P28,M28,J28,G28,D28)</f>
        <v>2.7752625277421946E-2</v>
      </c>
      <c r="AO28" s="25"/>
    </row>
    <row r="29" spans="1:41" x14ac:dyDescent="0.25">
      <c r="A29" s="11" t="s">
        <v>19</v>
      </c>
      <c r="B29" s="19">
        <v>66.417812499999997</v>
      </c>
      <c r="C29" s="10">
        <v>2469</v>
      </c>
      <c r="D29" s="17">
        <f t="shared" ref="D29:D36" si="6">+B29/C29</f>
        <v>2.6900693600648035E-2</v>
      </c>
      <c r="E29" s="19">
        <v>73.59644675925928</v>
      </c>
      <c r="F29" s="10">
        <v>2598</v>
      </c>
      <c r="G29" s="17">
        <f t="shared" ref="G29:G36" si="7">+E29/F29</f>
        <v>2.8328116535511656E-2</v>
      </c>
      <c r="H29" s="19">
        <v>91.390578703703682</v>
      </c>
      <c r="I29" s="10">
        <v>2915</v>
      </c>
      <c r="J29" s="17">
        <f t="shared" ref="J29:J36" si="8">+H29/I29</f>
        <v>3.1351828028714814E-2</v>
      </c>
      <c r="K29" s="41" t="s">
        <v>34</v>
      </c>
      <c r="L29" s="10">
        <v>2749</v>
      </c>
      <c r="M29" s="17">
        <v>4.3055555555555562E-2</v>
      </c>
      <c r="N29" s="19"/>
      <c r="O29" s="10"/>
      <c r="P29" s="17"/>
      <c r="Q29" s="19"/>
      <c r="R29" s="10"/>
      <c r="S29" s="17"/>
      <c r="T29" s="19"/>
      <c r="U29" s="10"/>
      <c r="V29" s="17"/>
      <c r="W29" s="19"/>
      <c r="X29" s="10"/>
      <c r="Y29" s="17"/>
      <c r="Z29" s="22"/>
      <c r="AA29" s="10"/>
      <c r="AB29" s="17"/>
      <c r="AC29" s="19"/>
      <c r="AD29" s="10"/>
      <c r="AE29" s="17"/>
      <c r="AF29" s="19"/>
      <c r="AG29" s="10"/>
      <c r="AH29" s="17"/>
      <c r="AI29" s="19"/>
      <c r="AJ29" s="10"/>
      <c r="AK29" s="17"/>
      <c r="AL29" s="19">
        <f t="shared" ref="AL29:AL36" si="9">SUM(AI29,AF29,AC29,Z29,W29,T29,Q29,N29,K29,H29,E29,B29)</f>
        <v>231.40483796296294</v>
      </c>
      <c r="AM29" s="10">
        <f t="shared" ref="AM29:AM37" si="10">SUM(AJ29,AG29,AD29,AA29,X29,R29,O29,L29,I29,F29,C29)</f>
        <v>10731</v>
      </c>
      <c r="AN29" s="17">
        <f t="shared" ref="AN29:AN36" si="11">AVERAGE(AK29,AH29,AE29,AB29,Y29,V29,S29,P29,M29,J29,G29,D29)</f>
        <v>3.2409048430107515E-2</v>
      </c>
    </row>
    <row r="30" spans="1:41" x14ac:dyDescent="0.25">
      <c r="A30" s="11" t="s">
        <v>20</v>
      </c>
      <c r="B30" s="19">
        <v>34.547071759259175</v>
      </c>
      <c r="C30" s="12">
        <v>1365</v>
      </c>
      <c r="D30" s="17">
        <f t="shared" si="6"/>
        <v>2.5309210080043353E-2</v>
      </c>
      <c r="E30" s="19">
        <v>50.659131944444425</v>
      </c>
      <c r="F30" s="12">
        <v>1676</v>
      </c>
      <c r="G30" s="17">
        <f t="shared" si="7"/>
        <v>3.0226212377353477E-2</v>
      </c>
      <c r="H30" s="19">
        <v>75.393599537036877</v>
      </c>
      <c r="I30" s="10">
        <v>2371</v>
      </c>
      <c r="J30" s="17">
        <f t="shared" si="8"/>
        <v>3.1798228400268615E-2</v>
      </c>
      <c r="K30" s="41" t="s">
        <v>35</v>
      </c>
      <c r="L30" s="10">
        <v>2417</v>
      </c>
      <c r="M30" s="17">
        <v>3.184027777777778E-2</v>
      </c>
      <c r="N30" s="19"/>
      <c r="O30" s="10"/>
      <c r="P30" s="17"/>
      <c r="Q30" s="19"/>
      <c r="R30" s="10"/>
      <c r="S30" s="17"/>
      <c r="T30" s="19"/>
      <c r="U30" s="10"/>
      <c r="V30" s="17"/>
      <c r="W30" s="19"/>
      <c r="X30" s="10"/>
      <c r="Y30" s="17"/>
      <c r="Z30" s="22"/>
      <c r="AA30" s="10"/>
      <c r="AB30" s="17"/>
      <c r="AC30" s="19"/>
      <c r="AD30" s="10"/>
      <c r="AE30" s="17"/>
      <c r="AF30" s="19"/>
      <c r="AG30" s="10"/>
      <c r="AH30" s="17"/>
      <c r="AI30" s="19"/>
      <c r="AJ30" s="10"/>
      <c r="AK30" s="17"/>
      <c r="AL30" s="19">
        <f t="shared" si="9"/>
        <v>160.59980324074047</v>
      </c>
      <c r="AM30" s="10">
        <f t="shared" si="10"/>
        <v>7829</v>
      </c>
      <c r="AN30" s="17">
        <f t="shared" si="11"/>
        <v>2.979348215886081E-2</v>
      </c>
    </row>
    <row r="31" spans="1:41" x14ac:dyDescent="0.25">
      <c r="A31" s="11" t="s">
        <v>21</v>
      </c>
      <c r="B31" s="19">
        <v>14.242916666666661</v>
      </c>
      <c r="C31" s="12">
        <v>752</v>
      </c>
      <c r="D31" s="17">
        <f t="shared" si="6"/>
        <v>1.8940048758865239E-2</v>
      </c>
      <c r="E31" s="19">
        <v>21.537245370370361</v>
      </c>
      <c r="F31" s="12">
        <v>798</v>
      </c>
      <c r="G31" s="17">
        <f t="shared" si="7"/>
        <v>2.6989029286178398E-2</v>
      </c>
      <c r="H31" s="19">
        <v>22.71383101851853</v>
      </c>
      <c r="I31" s="10">
        <v>892</v>
      </c>
      <c r="J31" s="17">
        <f t="shared" si="8"/>
        <v>2.5463936119415394E-2</v>
      </c>
      <c r="K31" s="41" t="s">
        <v>36</v>
      </c>
      <c r="L31" s="10">
        <v>860</v>
      </c>
      <c r="M31" s="17">
        <v>2.6782407407407408E-2</v>
      </c>
      <c r="N31" s="19"/>
      <c r="O31" s="10"/>
      <c r="P31" s="17"/>
      <c r="Q31" s="19"/>
      <c r="R31" s="10"/>
      <c r="S31" s="17"/>
      <c r="T31" s="19"/>
      <c r="U31" s="10"/>
      <c r="V31" s="17"/>
      <c r="W31" s="19"/>
      <c r="X31" s="10"/>
      <c r="Y31" s="17"/>
      <c r="Z31" s="22"/>
      <c r="AA31" s="10"/>
      <c r="AB31" s="17"/>
      <c r="AC31" s="19"/>
      <c r="AD31" s="10"/>
      <c r="AE31" s="17"/>
      <c r="AF31" s="19"/>
      <c r="AG31" s="10"/>
      <c r="AH31" s="17"/>
      <c r="AI31" s="19"/>
      <c r="AJ31" s="10"/>
      <c r="AK31" s="17"/>
      <c r="AL31" s="19">
        <f t="shared" si="9"/>
        <v>58.493993055555549</v>
      </c>
      <c r="AM31" s="10">
        <f t="shared" si="10"/>
        <v>3302</v>
      </c>
      <c r="AN31" s="17">
        <f t="shared" si="11"/>
        <v>2.4543855392966607E-2</v>
      </c>
    </row>
    <row r="32" spans="1:41" x14ac:dyDescent="0.25">
      <c r="A32" s="11" t="s">
        <v>31</v>
      </c>
      <c r="B32" s="19">
        <v>1.8571412037037029</v>
      </c>
      <c r="C32" s="10">
        <v>201</v>
      </c>
      <c r="D32" s="17">
        <f t="shared" si="6"/>
        <v>9.2395084761378258E-3</v>
      </c>
      <c r="E32" s="19">
        <v>2.4193865740740752</v>
      </c>
      <c r="F32" s="10">
        <v>232</v>
      </c>
      <c r="G32" s="17">
        <f t="shared" si="7"/>
        <v>1.0428390405491704E-2</v>
      </c>
      <c r="H32" s="19">
        <v>3.4274537037037036</v>
      </c>
      <c r="I32" s="10">
        <v>274</v>
      </c>
      <c r="J32" s="17">
        <f t="shared" si="8"/>
        <v>1.2508955123006217E-2</v>
      </c>
      <c r="K32" s="41">
        <v>127.16458333333334</v>
      </c>
      <c r="L32" s="10">
        <v>220</v>
      </c>
      <c r="M32" s="17">
        <v>9.6296296296296303E-3</v>
      </c>
      <c r="N32" s="19"/>
      <c r="O32" s="10"/>
      <c r="P32" s="17"/>
      <c r="Q32" s="19"/>
      <c r="R32" s="10"/>
      <c r="S32" s="17"/>
      <c r="T32" s="19"/>
      <c r="U32" s="10"/>
      <c r="V32" s="17"/>
      <c r="W32" s="19"/>
      <c r="X32" s="10"/>
      <c r="Y32" s="17"/>
      <c r="Z32" s="22"/>
      <c r="AA32" s="10"/>
      <c r="AB32" s="17"/>
      <c r="AC32" s="19"/>
      <c r="AD32" s="10"/>
      <c r="AE32" s="17"/>
      <c r="AF32" s="19"/>
      <c r="AG32" s="10"/>
      <c r="AH32" s="17"/>
      <c r="AI32" s="19"/>
      <c r="AJ32" s="10"/>
      <c r="AK32" s="17"/>
      <c r="AL32" s="19">
        <f t="shared" si="9"/>
        <v>134.86856481481482</v>
      </c>
      <c r="AM32" s="10">
        <f t="shared" si="10"/>
        <v>927</v>
      </c>
      <c r="AN32" s="17">
        <f t="shared" si="11"/>
        <v>1.0451620908566344E-2</v>
      </c>
    </row>
    <row r="33" spans="1:40" x14ac:dyDescent="0.25">
      <c r="A33" s="11" t="s">
        <v>22</v>
      </c>
      <c r="B33" s="19">
        <v>2.1781828703703701</v>
      </c>
      <c r="C33" s="13">
        <v>221</v>
      </c>
      <c r="D33" s="17">
        <f t="shared" si="6"/>
        <v>9.8560310876487332E-3</v>
      </c>
      <c r="E33" s="19">
        <v>6.5858217592592547</v>
      </c>
      <c r="F33" s="13">
        <v>309</v>
      </c>
      <c r="G33" s="17">
        <f t="shared" si="7"/>
        <v>2.1313339026728981E-2</v>
      </c>
      <c r="H33" s="19">
        <v>8.0954282407407447</v>
      </c>
      <c r="I33" s="10">
        <v>382</v>
      </c>
      <c r="J33" s="17">
        <f t="shared" si="8"/>
        <v>2.1192220525499333E-2</v>
      </c>
      <c r="K33" s="41" t="s">
        <v>37</v>
      </c>
      <c r="L33" s="10">
        <v>311</v>
      </c>
      <c r="M33" s="17">
        <v>5.3391203703703705E-2</v>
      </c>
      <c r="N33" s="19"/>
      <c r="O33" s="10"/>
      <c r="P33" s="17"/>
      <c r="Q33" s="19"/>
      <c r="R33" s="10"/>
      <c r="S33" s="17"/>
      <c r="T33" s="19"/>
      <c r="U33" s="10"/>
      <c r="V33" s="17"/>
      <c r="W33" s="19"/>
      <c r="X33" s="10"/>
      <c r="Y33" s="17"/>
      <c r="Z33" s="22"/>
      <c r="AA33" s="10"/>
      <c r="AB33" s="17"/>
      <c r="AC33" s="19"/>
      <c r="AD33" s="10"/>
      <c r="AE33" s="17"/>
      <c r="AF33" s="19"/>
      <c r="AG33" s="10"/>
      <c r="AH33" s="17"/>
      <c r="AI33" s="19"/>
      <c r="AJ33" s="10"/>
      <c r="AK33" s="17"/>
      <c r="AL33" s="19">
        <f t="shared" si="9"/>
        <v>16.85943287037037</v>
      </c>
      <c r="AM33" s="10">
        <f t="shared" si="10"/>
        <v>1223</v>
      </c>
      <c r="AN33" s="17">
        <f t="shared" si="11"/>
        <v>2.643819858589519E-2</v>
      </c>
    </row>
    <row r="34" spans="1:40" x14ac:dyDescent="0.25">
      <c r="A34" s="11" t="s">
        <v>32</v>
      </c>
      <c r="B34" s="19">
        <v>9.3109143518518636</v>
      </c>
      <c r="C34" s="12">
        <v>466</v>
      </c>
      <c r="D34" s="17">
        <f t="shared" si="6"/>
        <v>1.9980502900969664E-2</v>
      </c>
      <c r="E34" s="19">
        <v>14.792881944444449</v>
      </c>
      <c r="F34" s="12">
        <v>496</v>
      </c>
      <c r="G34" s="17">
        <f t="shared" si="7"/>
        <v>2.9824358758960584E-2</v>
      </c>
      <c r="H34" s="19">
        <v>28.351793981481503</v>
      </c>
      <c r="I34" s="10">
        <v>511</v>
      </c>
      <c r="J34" s="17">
        <f t="shared" si="8"/>
        <v>5.5482962781764192E-2</v>
      </c>
      <c r="K34" s="41" t="s">
        <v>38</v>
      </c>
      <c r="L34" s="10">
        <v>470</v>
      </c>
      <c r="M34" s="17">
        <v>6.0069444444444446E-2</v>
      </c>
      <c r="N34" s="19"/>
      <c r="O34" s="10"/>
      <c r="P34" s="17"/>
      <c r="Q34" s="19"/>
      <c r="R34" s="10"/>
      <c r="S34" s="17"/>
      <c r="T34" s="19"/>
      <c r="U34" s="10"/>
      <c r="V34" s="17"/>
      <c r="W34" s="19"/>
      <c r="X34" s="10"/>
      <c r="Y34" s="17"/>
      <c r="Z34" s="22"/>
      <c r="AA34" s="10"/>
      <c r="AB34" s="17"/>
      <c r="AC34" s="19"/>
      <c r="AD34" s="10"/>
      <c r="AE34" s="17"/>
      <c r="AF34" s="19"/>
      <c r="AG34" s="10"/>
      <c r="AH34" s="17"/>
      <c r="AI34" s="19"/>
      <c r="AJ34" s="10"/>
      <c r="AK34" s="17"/>
      <c r="AL34" s="19">
        <f t="shared" si="9"/>
        <v>52.455590277777816</v>
      </c>
      <c r="AM34" s="10">
        <f t="shared" si="10"/>
        <v>1943</v>
      </c>
      <c r="AN34" s="17">
        <f t="shared" si="11"/>
        <v>4.1339317221534722E-2</v>
      </c>
    </row>
    <row r="35" spans="1:40" x14ac:dyDescent="0.25">
      <c r="A35" s="11" t="s">
        <v>23</v>
      </c>
      <c r="B35" s="19">
        <v>12.38543981481482</v>
      </c>
      <c r="C35" s="10">
        <v>703</v>
      </c>
      <c r="D35" s="17">
        <f t="shared" si="6"/>
        <v>1.7617979821927199E-2</v>
      </c>
      <c r="E35" s="19">
        <v>17.367569444444428</v>
      </c>
      <c r="F35" s="12">
        <v>767</v>
      </c>
      <c r="G35" s="17">
        <f t="shared" si="7"/>
        <v>2.2643506446472526E-2</v>
      </c>
      <c r="H35" s="19">
        <v>24.361168981481505</v>
      </c>
      <c r="I35" s="10">
        <v>1022</v>
      </c>
      <c r="J35" s="17">
        <f t="shared" si="8"/>
        <v>2.3836760255852744E-2</v>
      </c>
      <c r="K35" s="41" t="s">
        <v>39</v>
      </c>
      <c r="L35" s="10">
        <v>991</v>
      </c>
      <c r="M35" s="17">
        <v>3.6157407407407409E-2</v>
      </c>
      <c r="N35" s="19"/>
      <c r="O35" s="10"/>
      <c r="P35" s="17"/>
      <c r="Q35" s="19"/>
      <c r="R35" s="10"/>
      <c r="S35" s="17"/>
      <c r="T35" s="19"/>
      <c r="U35" s="10"/>
      <c r="V35" s="17"/>
      <c r="W35" s="19"/>
      <c r="X35" s="10"/>
      <c r="Y35" s="17"/>
      <c r="Z35" s="22"/>
      <c r="AA35" s="10"/>
      <c r="AB35" s="17"/>
      <c r="AC35" s="19"/>
      <c r="AD35" s="10"/>
      <c r="AE35" s="17"/>
      <c r="AF35" s="19"/>
      <c r="AG35" s="10"/>
      <c r="AH35" s="17"/>
      <c r="AI35" s="19"/>
      <c r="AJ35" s="10"/>
      <c r="AK35" s="17"/>
      <c r="AL35" s="19">
        <f t="shared" si="9"/>
        <v>54.114178240740756</v>
      </c>
      <c r="AM35" s="10">
        <f t="shared" si="10"/>
        <v>3483</v>
      </c>
      <c r="AN35" s="17">
        <f t="shared" si="11"/>
        <v>2.5063913482914972E-2</v>
      </c>
    </row>
    <row r="36" spans="1:40" ht="15.75" thickBot="1" x14ac:dyDescent="0.3">
      <c r="A36" s="11" t="s">
        <v>24</v>
      </c>
      <c r="B36" s="19">
        <v>13.347638888888886</v>
      </c>
      <c r="C36" s="12">
        <v>658</v>
      </c>
      <c r="D36" s="17">
        <f t="shared" si="6"/>
        <v>2.0285165484633567E-2</v>
      </c>
      <c r="E36" s="19">
        <v>18.241215277777791</v>
      </c>
      <c r="F36" s="12">
        <v>727</v>
      </c>
      <c r="G36" s="17">
        <f t="shared" si="7"/>
        <v>2.5091080162005213E-2</v>
      </c>
      <c r="H36" s="19">
        <v>27.071226851851858</v>
      </c>
      <c r="I36" s="10">
        <v>873</v>
      </c>
      <c r="J36" s="17">
        <f t="shared" si="8"/>
        <v>3.1009423656187696E-2</v>
      </c>
      <c r="K36" s="41" t="s">
        <v>40</v>
      </c>
      <c r="L36" s="10">
        <v>942</v>
      </c>
      <c r="M36" s="17">
        <v>3.7939814814814815E-2</v>
      </c>
      <c r="N36" s="19"/>
      <c r="O36" s="10"/>
      <c r="P36" s="17"/>
      <c r="Q36" s="19"/>
      <c r="R36" s="10"/>
      <c r="S36" s="17"/>
      <c r="T36" s="19"/>
      <c r="U36" s="10"/>
      <c r="V36" s="17"/>
      <c r="W36" s="19"/>
      <c r="X36" s="10"/>
      <c r="Y36" s="17"/>
      <c r="Z36" s="22"/>
      <c r="AA36" s="10"/>
      <c r="AB36" s="17"/>
      <c r="AC36" s="19"/>
      <c r="AD36" s="10"/>
      <c r="AE36" s="17"/>
      <c r="AF36" s="19"/>
      <c r="AG36" s="10"/>
      <c r="AH36" s="17"/>
      <c r="AI36" s="19"/>
      <c r="AJ36" s="10"/>
      <c r="AK36" s="17"/>
      <c r="AL36" s="19">
        <f t="shared" si="9"/>
        <v>58.660081018518532</v>
      </c>
      <c r="AM36" s="10">
        <f t="shared" si="10"/>
        <v>3200</v>
      </c>
      <c r="AN36" s="17">
        <f t="shared" si="11"/>
        <v>2.8581371029410323E-2</v>
      </c>
    </row>
    <row r="37" spans="1:40" ht="15.75" thickBot="1" x14ac:dyDescent="0.3">
      <c r="A37" s="14" t="s">
        <v>27</v>
      </c>
      <c r="B37" s="29">
        <v>277900.40000000002</v>
      </c>
      <c r="C37" s="30">
        <f>SUM(C28:C36)</f>
        <v>8416</v>
      </c>
      <c r="D37" s="31">
        <f>+B37/C37</f>
        <v>33.020484790874526</v>
      </c>
      <c r="E37" s="29">
        <v>360799.09</v>
      </c>
      <c r="F37" s="30">
        <v>9279</v>
      </c>
      <c r="G37" s="31">
        <f>E37/F37</f>
        <v>38.88340230628301</v>
      </c>
      <c r="H37" s="29">
        <v>485042.37</v>
      </c>
      <c r="I37" s="30">
        <v>11157</v>
      </c>
      <c r="J37" s="31">
        <f>H37/I37</f>
        <v>43.474264587254638</v>
      </c>
      <c r="K37" s="29">
        <v>565595</v>
      </c>
      <c r="L37" s="30">
        <f>SUM(L28:L36)</f>
        <v>10808</v>
      </c>
      <c r="M37" s="31">
        <f>K37/L37</f>
        <v>52.331143597335306</v>
      </c>
      <c r="N37" s="21">
        <f>SUM(N28:N36)</f>
        <v>0</v>
      </c>
      <c r="O37" s="15">
        <f>SUM(O28:O36)</f>
        <v>0</v>
      </c>
      <c r="P37" s="18" t="e">
        <f>N37/O37</f>
        <v>#DIV/0!</v>
      </c>
      <c r="Q37" s="21">
        <f>SUM(Q28:Q36)</f>
        <v>0</v>
      </c>
      <c r="R37" s="15">
        <f>SUM(R28:R36)</f>
        <v>0</v>
      </c>
      <c r="S37" s="18" t="e">
        <f>Q37/R37</f>
        <v>#DIV/0!</v>
      </c>
      <c r="T37" s="21">
        <f>SUM(T28:T36)</f>
        <v>0</v>
      </c>
      <c r="U37" s="15">
        <f>SUM(U28:U36)</f>
        <v>0</v>
      </c>
      <c r="V37" s="18" t="e">
        <f>T37/U37</f>
        <v>#DIV/0!</v>
      </c>
      <c r="W37" s="20">
        <f>SUM(W28:W36)</f>
        <v>0</v>
      </c>
      <c r="X37" s="15">
        <f>SUM(X28:X36)</f>
        <v>0</v>
      </c>
      <c r="Y37" s="18" t="e">
        <f>+W37/X37</f>
        <v>#DIV/0!</v>
      </c>
      <c r="Z37" s="21">
        <f>SUM(Z28:Z36)</f>
        <v>0</v>
      </c>
      <c r="AA37" s="15">
        <f>SUM(AA28:AA36)</f>
        <v>0</v>
      </c>
      <c r="AB37" s="18" t="e">
        <f>Z37/AA37</f>
        <v>#DIV/0!</v>
      </c>
      <c r="AC37" s="24"/>
      <c r="AD37" s="23">
        <f>SUM(AD28:AD36)</f>
        <v>0</v>
      </c>
      <c r="AE37" s="18" t="e">
        <f>AC37/AD37</f>
        <v>#DIV/0!</v>
      </c>
      <c r="AF37" s="21"/>
      <c r="AG37" s="15">
        <f>SUM(AG28:AG36)</f>
        <v>0</v>
      </c>
      <c r="AH37" s="18" t="e">
        <f>+AF37/AG37</f>
        <v>#DIV/0!</v>
      </c>
      <c r="AI37" s="21">
        <f>SUM(AI28:AI36)</f>
        <v>0</v>
      </c>
      <c r="AJ37" s="15">
        <f>SUM(AJ28:AJ36)</f>
        <v>0</v>
      </c>
      <c r="AK37" s="18" t="e">
        <f>+AI37/AJ37</f>
        <v>#DIV/0!</v>
      </c>
      <c r="AL37" s="26">
        <f>SUM(AL28:AL36)</f>
        <v>907.54127314814809</v>
      </c>
      <c r="AM37" s="27">
        <f t="shared" si="10"/>
        <v>39660</v>
      </c>
      <c r="AN37" s="18">
        <f>+AL37/AM37</f>
        <v>2.2883037648717804E-2</v>
      </c>
    </row>
    <row r="38" spans="1:40" x14ac:dyDescent="0.25">
      <c r="H38" s="34"/>
      <c r="I38" s="34"/>
      <c r="J38" s="34"/>
    </row>
    <row r="39" spans="1:40" x14ac:dyDescent="0.25">
      <c r="H39" s="34"/>
      <c r="I39" s="34"/>
      <c r="J39" s="34"/>
    </row>
    <row r="40" spans="1:40" x14ac:dyDescent="0.25">
      <c r="A40" s="16" t="s">
        <v>28</v>
      </c>
      <c r="H40" s="34"/>
      <c r="I40" s="34"/>
      <c r="J40" s="34"/>
    </row>
    <row r="42" spans="1:40" x14ac:dyDescent="0.25">
      <c r="AG42" t="s">
        <v>26</v>
      </c>
    </row>
  </sheetData>
  <autoFilter ref="A7:AK16"/>
  <mergeCells count="2">
    <mergeCell ref="A6:A7"/>
    <mergeCell ref="A26:A27"/>
  </mergeCells>
  <pageMargins left="0.7" right="0.7" top="0.75" bottom="0.75" header="0.3" footer="0.3"/>
  <pageSetup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2023</vt:lpstr>
      <vt:lpstr>2024</vt:lpstr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ADM-EST-004 Estadistica</dc:creator>
  <cp:lastModifiedBy>HSB-DUR-005 Direccion de Urgencias</cp:lastModifiedBy>
  <dcterms:created xsi:type="dcterms:W3CDTF">2023-06-01T14:20:03Z</dcterms:created>
  <dcterms:modified xsi:type="dcterms:W3CDTF">2025-05-07T17:44:00Z</dcterms:modified>
</cp:coreProperties>
</file>